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S 2023\Instructor Folder\Case Study\Corporate\Blank Case Book templates\"/>
    </mc:Choice>
  </mc:AlternateContent>
  <xr:revisionPtr revIDLastSave="0" documentId="8_{DB34C905-C412-4C13-B13D-FBB8163E71A9}" xr6:coauthVersionLast="47" xr6:coauthVersionMax="47" xr10:uidLastSave="{00000000-0000-0000-0000-000000000000}"/>
  <bookViews>
    <workbookView xWindow="-108" yWindow="-108" windowWidth="23256" windowHeight="12576" xr2:uid="{722D4017-7B72-4079-BFD4-5FB335AB545F}"/>
  </bookViews>
  <sheets>
    <sheet name="3a. The Cable Connec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9" i="1" l="1"/>
  <c r="K159" i="1"/>
  <c r="G159" i="1"/>
  <c r="L158" i="1"/>
  <c r="K158" i="1"/>
  <c r="L157" i="1"/>
  <c r="K157" i="1"/>
  <c r="L156" i="1"/>
  <c r="K156" i="1"/>
  <c r="I156" i="1"/>
  <c r="I159" i="1" s="1"/>
  <c r="G156" i="1"/>
  <c r="F156" i="1"/>
  <c r="F159" i="1" s="1"/>
  <c r="L155" i="1"/>
  <c r="K155" i="1"/>
  <c r="L154" i="1"/>
  <c r="K154" i="1"/>
  <c r="L153" i="1"/>
  <c r="K153" i="1"/>
  <c r="I153" i="1"/>
  <c r="H153" i="1"/>
  <c r="H156" i="1" s="1"/>
  <c r="H159" i="1" s="1"/>
  <c r="G153" i="1"/>
  <c r="F153" i="1"/>
  <c r="L152" i="1"/>
  <c r="K152" i="1"/>
  <c r="L151" i="1"/>
  <c r="K151" i="1"/>
  <c r="L150" i="1"/>
  <c r="K150" i="1"/>
  <c r="K128" i="1"/>
  <c r="J128" i="1"/>
  <c r="I22" i="1"/>
  <c r="I25" i="1" s="1"/>
  <c r="H22" i="1"/>
  <c r="H25" i="1" s="1"/>
  <c r="I19" i="1"/>
  <c r="H19" i="1"/>
  <c r="G19" i="1"/>
  <c r="G22" i="1" s="1"/>
  <c r="G25" i="1" s="1"/>
  <c r="F19" i="1"/>
  <c r="F22" i="1" s="1"/>
  <c r="F25" i="1" s="1"/>
</calcChain>
</file>

<file path=xl/sharedStrings.xml><?xml version="1.0" encoding="utf-8"?>
<sst xmlns="http://schemas.openxmlformats.org/spreadsheetml/2006/main" count="254" uniqueCount="163">
  <si>
    <t>Case #3a - The Cable Connection, USA</t>
  </si>
  <si>
    <t>Anklesaria Group ©2023</t>
  </si>
  <si>
    <t>Case Instructions</t>
  </si>
  <si>
    <t>Step 1</t>
  </si>
  <si>
    <t>Read the case thoroughly in your workbook and then familiarize yourself with this worksheet</t>
  </si>
  <si>
    <t>Step 2</t>
  </si>
  <si>
    <t>Build the Industry Cost Profile in worksheet 1</t>
  </si>
  <si>
    <t>Step 3</t>
  </si>
  <si>
    <t>Calculate 'Direct Material' costs by completing worksheet #2</t>
  </si>
  <si>
    <t>Step 4</t>
  </si>
  <si>
    <t>Calculate 'Labor' and 'Material Overhead' costs in worksheets 3 &amp; 4</t>
  </si>
  <si>
    <t>Step 5</t>
  </si>
  <si>
    <t>Review 'Worksheet 5: Should Cost'</t>
  </si>
  <si>
    <t>Step 6</t>
  </si>
  <si>
    <t>Review how the different supplier quotes match up with the calculated 'Should Cost'</t>
  </si>
  <si>
    <t>Step 7</t>
  </si>
  <si>
    <t>Answer the case questions</t>
  </si>
  <si>
    <t>Quotes from 5 suppliers:</t>
  </si>
  <si>
    <t>Cost per legnth</t>
  </si>
  <si>
    <t>A</t>
  </si>
  <si>
    <t>B</t>
  </si>
  <si>
    <t>C</t>
  </si>
  <si>
    <t>D</t>
  </si>
  <si>
    <t>E</t>
  </si>
  <si>
    <t>Cable</t>
  </si>
  <si>
    <t xml:space="preserve"> *</t>
  </si>
  <si>
    <t>Connectors (1 set)</t>
  </si>
  <si>
    <t>Material Mark-Up</t>
  </si>
  <si>
    <t>Direct Material</t>
  </si>
  <si>
    <t>*</t>
  </si>
  <si>
    <t>Direct Labor Cost</t>
  </si>
  <si>
    <t>Manufacturing OH</t>
  </si>
  <si>
    <t>Cost of Goods Sold</t>
  </si>
  <si>
    <t>GSA &amp; other exp.</t>
  </si>
  <si>
    <t>Profit before tax</t>
  </si>
  <si>
    <t>PRICE PER LENGTH</t>
  </si>
  <si>
    <t>[Source: Supplier quotes]</t>
  </si>
  <si>
    <t>STEP 1</t>
  </si>
  <si>
    <t>Build Industry Cost Profile</t>
  </si>
  <si>
    <t>Data on other cost</t>
  </si>
  <si>
    <t>Table 1 - NAICS: 335931 - Current-Carrying Wiring Device Manufacturing (all figures are in percent of Net Sales)</t>
  </si>
  <si>
    <t>Sales size --&gt;</t>
  </si>
  <si>
    <t>10-25 MM</t>
  </si>
  <si>
    <t>25MM and over</t>
  </si>
  <si>
    <t>All</t>
  </si>
  <si>
    <t>Net Sales</t>
  </si>
  <si>
    <t>-</t>
  </si>
  <si>
    <t>Gross Profit</t>
  </si>
  <si>
    <t>Operating Expenses</t>
  </si>
  <si>
    <t>Operating Profit</t>
  </si>
  <si>
    <t>All Other Expenses (net)</t>
  </si>
  <si>
    <t>Profit Before Taxes</t>
  </si>
  <si>
    <t>[Source: www.rmau.org]</t>
  </si>
  <si>
    <t>Company size</t>
  </si>
  <si>
    <t>Supplier</t>
  </si>
  <si>
    <t>Production workers</t>
  </si>
  <si>
    <t>Asset Size</t>
  </si>
  <si>
    <t>&lt;150</t>
  </si>
  <si>
    <t>25-30 MM</t>
  </si>
  <si>
    <t>&gt; 200 MM</t>
  </si>
  <si>
    <t>[Source: Advanced Networks internal data]</t>
  </si>
  <si>
    <t>Worksheet 1: Calculation of Industry Percentages</t>
  </si>
  <si>
    <t>Cost Element</t>
  </si>
  <si>
    <r>
      <t xml:space="preserve">Ind. % of Revenue
</t>
    </r>
    <r>
      <rPr>
        <i/>
        <sz val="12"/>
        <color theme="0"/>
        <rFont val="Calibri"/>
        <family val="2"/>
        <scheme val="minor"/>
      </rPr>
      <t>Table 3</t>
    </r>
  </si>
  <si>
    <t xml:space="preserve">Cost of Goods Sold </t>
  </si>
  <si>
    <t>GSA &amp; Other Expenses</t>
  </si>
  <si>
    <t>Total Revenue</t>
  </si>
  <si>
    <t>STEP 2</t>
  </si>
  <si>
    <t xml:space="preserve">Monetize DM, DL and MOH to calculate COGS </t>
  </si>
  <si>
    <t>Monetization of Direct Material</t>
  </si>
  <si>
    <t>Case Data</t>
  </si>
  <si>
    <t>Key requirements:</t>
  </si>
  <si>
    <t>Materials:</t>
  </si>
  <si>
    <t>25 pair cable; 24 g.a., ICC or equivalent</t>
  </si>
  <si>
    <t>Cable insulation: must have an oxygen index of 28% or better</t>
  </si>
  <si>
    <t>Length:</t>
  </si>
  <si>
    <t>feet per length</t>
  </si>
  <si>
    <t>Connector:</t>
  </si>
  <si>
    <t>One set (2 connectors) per length</t>
  </si>
  <si>
    <t>Total number of lengths:</t>
  </si>
  <si>
    <t>Delivery Time:</t>
  </si>
  <si>
    <t>4 weeks</t>
  </si>
  <si>
    <t>Data on Materials:</t>
  </si>
  <si>
    <t>Cables:</t>
  </si>
  <si>
    <t>ICC Quoted Cable Price to Advanced Networks</t>
  </si>
  <si>
    <t>Unit</t>
  </si>
  <si>
    <t>per foot</t>
  </si>
  <si>
    <t>[Source: ICC quote]</t>
  </si>
  <si>
    <t>Quoted supplier markup for own sourcing:</t>
  </si>
  <si>
    <t>n/a</t>
  </si>
  <si>
    <t>Connectors: Price quote  from a Chicago supplier of standard connectors:</t>
  </si>
  <si>
    <t>Quantity</t>
  </si>
  <si>
    <t>Price per set</t>
  </si>
  <si>
    <t>&lt;100,000</t>
  </si>
  <si>
    <t>100,000 - 200,000</t>
  </si>
  <si>
    <t>200,000+</t>
  </si>
  <si>
    <t>[Source: Chicago supplier quote]</t>
  </si>
  <si>
    <t>Worksheet 2: Calculation of Direct Material Costs</t>
  </si>
  <si>
    <t>$ per length</t>
  </si>
  <si>
    <t>Manual</t>
  </si>
  <si>
    <t>Automated</t>
  </si>
  <si>
    <t>Cable Cost 
($ per foot * # ft per length) / yield</t>
  </si>
  <si>
    <t>Connector Cost 
($ per set * # sets per length) /  yield</t>
  </si>
  <si>
    <r>
      <t xml:space="preserve">Material Markup (Procurement OH) </t>
    </r>
    <r>
      <rPr>
        <b/>
        <i/>
        <sz val="12"/>
        <rFont val="Calibri"/>
        <family val="2"/>
        <scheme val="minor"/>
      </rPr>
      <t xml:space="preserve">(use your discretion) </t>
    </r>
  </si>
  <si>
    <t>Direct Material Costs (1 + 2 + 3)</t>
  </si>
  <si>
    <t>Monetization of Direct Labour and MOH</t>
  </si>
  <si>
    <t>Industry data found in case text</t>
  </si>
  <si>
    <t>Job Title</t>
  </si>
  <si>
    <t>Annual hours</t>
  </si>
  <si>
    <t>Floor Assembler</t>
  </si>
  <si>
    <t>Machine Operator I</t>
  </si>
  <si>
    <t>[Source: Tom's assumption based on industry experience]</t>
  </si>
  <si>
    <t>Figure 1 &amp; 2 salary information condensed</t>
  </si>
  <si>
    <t>Salary Range:</t>
  </si>
  <si>
    <t>25th percentile</t>
  </si>
  <si>
    <t>50th percentile</t>
  </si>
  <si>
    <t>75 percentile</t>
  </si>
  <si>
    <t>Low</t>
  </si>
  <si>
    <t>Median</t>
  </si>
  <si>
    <t>High</t>
  </si>
  <si>
    <t>[Source: www.salary.com]</t>
  </si>
  <si>
    <t>Worksheet 3: Calculation of Labor and Manufacturing Overhead Costs (Manual Operation)</t>
  </si>
  <si>
    <t>Column</t>
  </si>
  <si>
    <t>F</t>
  </si>
  <si>
    <t>Process</t>
  </si>
  <si>
    <t>Yield</t>
  </si>
  <si>
    <r>
      <t xml:space="preserve">Throughput
</t>
    </r>
    <r>
      <rPr>
        <i/>
        <sz val="12"/>
        <color theme="0"/>
        <rFont val="Calibri"/>
        <family val="2"/>
        <scheme val="minor"/>
      </rPr>
      <t>lengths / hr per person</t>
    </r>
  </si>
  <si>
    <r>
      <t xml:space="preserve">Labor Rate
</t>
    </r>
    <r>
      <rPr>
        <i/>
        <sz val="12"/>
        <color theme="0"/>
        <rFont val="Calibri"/>
        <family val="2"/>
        <scheme val="minor"/>
      </rPr>
      <t>($ salary/yr) / (hrs worked/yr)</t>
    </r>
  </si>
  <si>
    <r>
      <t>MOH Rate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$ / hr</t>
    </r>
  </si>
  <si>
    <r>
      <t xml:space="preserve">Labor Cost
</t>
    </r>
    <r>
      <rPr>
        <i/>
        <sz val="12"/>
        <color theme="0"/>
        <rFont val="Calibri"/>
        <family val="2"/>
        <scheme val="minor"/>
      </rPr>
      <t>Column C ÷ Column B ÷ Column A</t>
    </r>
  </si>
  <si>
    <r>
      <t xml:space="preserve">MOH Cost
</t>
    </r>
    <r>
      <rPr>
        <i/>
        <sz val="12"/>
        <color theme="0"/>
        <rFont val="Calibri"/>
        <family val="2"/>
        <scheme val="minor"/>
      </rPr>
      <t xml:space="preserve">Column D ÷ Column B ÷ Column A </t>
    </r>
  </si>
  <si>
    <t>Cut Cable</t>
  </si>
  <si>
    <t>Attach Connectors</t>
  </si>
  <si>
    <t>$ per length (line 1 + line 2)</t>
  </si>
  <si>
    <t>* A negligible amount of cable is lost when defective connectors are scrapped</t>
  </si>
  <si>
    <t>** Manual MOH rate includes plant, indirect labor, indirect supplies, and other misc MOH items.</t>
  </si>
  <si>
    <t>Worksheet 4: Calculation of Labor and Manufacturing Overhead Costs (Automated Operation)</t>
  </si>
  <si>
    <r>
      <t xml:space="preserve">Throughput
</t>
    </r>
    <r>
      <rPr>
        <i/>
        <sz val="12"/>
        <color theme="0"/>
        <rFont val="Calibri"/>
        <family val="2"/>
        <scheme val="minor"/>
      </rPr>
      <t>lengths / hr per machine</t>
    </r>
  </si>
  <si>
    <t>* Automated MOH rate includes machine, plant, indirect labor, indirect supplies, and other misc MOH items</t>
  </si>
  <si>
    <t>STEP 3 &amp; 4</t>
  </si>
  <si>
    <t>Estimate should cost &amp; Use Industry Cost Profile to estimate GSA and Profit</t>
  </si>
  <si>
    <t>Worksheet 5: Should Cost</t>
  </si>
  <si>
    <t>Costs per length</t>
  </si>
  <si>
    <t>Auto</t>
  </si>
  <si>
    <t>Material Mark-up</t>
  </si>
  <si>
    <t>Direct Material Cost</t>
  </si>
  <si>
    <t>Manuf. Overhead</t>
  </si>
  <si>
    <t>STEP 5</t>
  </si>
  <si>
    <t xml:space="preserve">Worksheet 6: Review the quotes of the different suppliers with your should cost  (links preloaded) in Worksheet 6 and discuss the questions that follow.  </t>
  </si>
  <si>
    <t xml:space="preserve">D </t>
  </si>
  <si>
    <t xml:space="preserve"> </t>
  </si>
  <si>
    <t>STEP 6</t>
  </si>
  <si>
    <t>Case Questions</t>
  </si>
  <si>
    <t>1.  List at least 3 observations for each supplier</t>
  </si>
  <si>
    <t>Supplier A</t>
  </si>
  <si>
    <t>Supplier B</t>
  </si>
  <si>
    <t>Supplier C</t>
  </si>
  <si>
    <t>Supplier D</t>
  </si>
  <si>
    <t>Supplier E</t>
  </si>
  <si>
    <t>see solution below</t>
  </si>
  <si>
    <t>2.  Based on the observations, which supplier/s should Tom select and why?</t>
  </si>
  <si>
    <t>3. What is an appropriate amount to pay for material mark-up?</t>
  </si>
  <si>
    <t>4. List additional costs that constitute the Total Cost of Ownership for this scenario (e.g. cost of installation)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</si>
</sst>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_);\(#,##0\);&quot;-  &quot;;&quot; &quot;@&quot; &quot;"/>
    <numFmt numFmtId="165" formatCode="&quot;$&quot;#,##0.00"/>
    <numFmt numFmtId="166" formatCode="&quot;$&quot;#,##0.00_);[Red]\(&quot;$&quot;#,##0.00\)"/>
    <numFmt numFmtId="167" formatCode="0.0%"/>
    <numFmt numFmtId="168" formatCode="0.000%"/>
    <numFmt numFmtId="169" formatCode="&quot;$&quot;#,##0.0000_);[Red]\(&quot;$&quot;#,##0.0000\)"/>
    <numFmt numFmtId="170" formatCode="_(&quot;$&quot;* #,##0.00_);_(&quot;$&quot;* \(#,##0.00\);_(&quot;$&quot;* &quot;-&quot;??_);_(@_)"/>
    <numFmt numFmtId="171" formatCode="0.00%_);\-0.00%_);&quot;-  &quot;;&quot; &quot;@&quot; &quot;"/>
    <numFmt numFmtId="172" formatCode="&quot;$&quot;#,##0_);[Red]\(&quot;$&quot;#,##0\)"/>
    <numFmt numFmtId="173" formatCode="[$$-409]#,##0.00"/>
    <numFmt numFmtId="174" formatCode="[$$-409]#,##0.00;[Red][$$-409]#,##0.00"/>
    <numFmt numFmtId="175" formatCode="#,##0.00_);\(#,##0.00\);&quot;-  &quot;;&quot; &quot;@&quot; &quot;"/>
    <numFmt numFmtId="176" formatCode="#,##0.0000_);\(#,##0.0000\);&quot;-  &quot;;&quot; &quot;@&quot; &quot;"/>
    <numFmt numFmtId="177" formatCode="#,##0.000_);\(#,##0.000\);&quot;-  &quot;;&quot; &quot;@&quot; 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i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rgb="FF233761"/>
      <name val="Calibri"/>
      <family val="2"/>
    </font>
    <font>
      <b/>
      <sz val="14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0"/>
      <name val="Arial"/>
      <family val="2"/>
    </font>
    <font>
      <b/>
      <sz val="12"/>
      <color theme="7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auto="1"/>
      </right>
      <top style="thin">
        <color rgb="FF7F7F7F"/>
      </top>
      <bottom/>
      <diagonal/>
    </border>
    <border>
      <left style="thin">
        <color auto="1"/>
      </left>
      <right style="thin">
        <color rgb="FF7F7F7F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medium">
        <color auto="1"/>
      </bottom>
      <diagonal/>
    </border>
    <border>
      <left style="thin">
        <color rgb="FF7F7F7F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theme="7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7" tint="-0.24994659260841701"/>
      </bottom>
      <diagonal/>
    </border>
    <border>
      <left style="thick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 style="medium">
        <color rgb="FF000000"/>
      </right>
      <top/>
      <bottom style="dotted">
        <color auto="1"/>
      </bottom>
      <diagonal/>
    </border>
    <border>
      <left style="thick">
        <color rgb="FF000000"/>
      </left>
      <right style="thick">
        <color rgb="FF000000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uble">
        <color theme="7" tint="-0.24994659260841701"/>
      </top>
      <bottom style="double">
        <color theme="7" tint="-0.24994659260841701"/>
      </bottom>
      <diagonal/>
    </border>
    <border>
      <left style="thin">
        <color auto="1"/>
      </left>
      <right style="thin">
        <color auto="1"/>
      </right>
      <top style="double">
        <color theme="7" tint="-0.24994659260841701"/>
      </top>
      <bottom style="double">
        <color theme="7" tint="-0.2499465926084170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double">
        <color auto="1"/>
      </bottom>
      <diagonal/>
    </border>
    <border>
      <left/>
      <right style="medium">
        <color rgb="FF000000"/>
      </right>
      <top/>
      <bottom style="double">
        <color auto="1"/>
      </bottom>
      <diagonal/>
    </border>
    <border>
      <left style="thick">
        <color rgb="FF000000"/>
      </left>
      <right style="thick">
        <color rgb="FF000000"/>
      </right>
      <top/>
      <bottom style="double">
        <color auto="1"/>
      </bottom>
      <diagonal/>
    </border>
  </borders>
  <cellStyleXfs count="9">
    <xf numFmtId="0" fontId="0" fillId="0" borderId="0"/>
    <xf numFmtId="171" fontId="5" fillId="0" borderId="0" applyFont="0" applyFill="0" applyBorder="0" applyProtection="0">
      <alignment vertical="top"/>
    </xf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164" fontId="5" fillId="0" borderId="0" applyFont="0" applyFill="0" applyBorder="0" applyProtection="0">
      <alignment vertical="top"/>
    </xf>
    <xf numFmtId="0" fontId="5" fillId="0" borderId="0"/>
    <xf numFmtId="170" fontId="5" fillId="0" borderId="0" applyFont="0" applyFill="0" applyBorder="0" applyAlignment="0" applyProtection="0"/>
    <xf numFmtId="171" fontId="1" fillId="0" borderId="0" applyFont="0" applyFill="0" applyBorder="0" applyProtection="0">
      <alignment vertical="top"/>
    </xf>
  </cellStyleXfs>
  <cellXfs count="263">
    <xf numFmtId="0" fontId="0" fillId="0" borderId="0" xfId="0"/>
    <xf numFmtId="164" fontId="6" fillId="4" borderId="0" xfId="5" applyFont="1" applyFill="1">
      <alignment vertical="top"/>
    </xf>
    <xf numFmtId="164" fontId="7" fillId="4" borderId="0" xfId="5" applyFont="1" applyFill="1">
      <alignment vertical="top"/>
    </xf>
    <xf numFmtId="164" fontId="8" fillId="4" borderId="0" xfId="5" applyFont="1" applyFill="1">
      <alignment vertical="top"/>
    </xf>
    <xf numFmtId="164" fontId="9" fillId="4" borderId="0" xfId="5" applyFont="1" applyFill="1">
      <alignment vertical="top"/>
    </xf>
    <xf numFmtId="164" fontId="10" fillId="4" borderId="0" xfId="5" applyFont="1" applyFill="1" applyAlignment="1">
      <alignment vertical="top" wrapText="1"/>
    </xf>
    <xf numFmtId="164" fontId="11" fillId="4" borderId="0" xfId="5" applyFont="1" applyFill="1">
      <alignment vertical="top"/>
    </xf>
    <xf numFmtId="164" fontId="12" fillId="4" borderId="0" xfId="5" applyFont="1" applyFill="1">
      <alignment vertical="top"/>
    </xf>
    <xf numFmtId="164" fontId="7" fillId="5" borderId="0" xfId="5" applyFont="1" applyFill="1">
      <alignment vertical="top"/>
    </xf>
    <xf numFmtId="164" fontId="13" fillId="0" borderId="0" xfId="5" applyFont="1">
      <alignment vertical="top"/>
    </xf>
    <xf numFmtId="164" fontId="7" fillId="0" borderId="0" xfId="5" applyFont="1">
      <alignment vertical="top"/>
    </xf>
    <xf numFmtId="164" fontId="14" fillId="0" borderId="0" xfId="5" applyFont="1">
      <alignment vertical="top"/>
    </xf>
    <xf numFmtId="164" fontId="7" fillId="0" borderId="0" xfId="5" applyFont="1" applyAlignment="1">
      <alignment vertical="top" wrapText="1"/>
    </xf>
    <xf numFmtId="164" fontId="7" fillId="5" borderId="0" xfId="5" applyFont="1" applyFill="1" applyAlignment="1">
      <alignment vertical="top" wrapText="1"/>
    </xf>
    <xf numFmtId="164" fontId="15" fillId="0" borderId="0" xfId="5" applyFont="1" applyAlignment="1">
      <alignment vertical="top" wrapText="1"/>
    </xf>
    <xf numFmtId="164" fontId="16" fillId="0" borderId="0" xfId="5" applyFont="1">
      <alignment vertical="top"/>
    </xf>
    <xf numFmtId="164" fontId="17" fillId="5" borderId="0" xfId="5" applyFont="1" applyFill="1">
      <alignment vertical="top"/>
    </xf>
    <xf numFmtId="164" fontId="6" fillId="4" borderId="3" xfId="5" applyFont="1" applyFill="1" applyBorder="1" applyAlignment="1">
      <alignment horizontal="center" wrapText="1"/>
    </xf>
    <xf numFmtId="164" fontId="6" fillId="4" borderId="4" xfId="5" applyFont="1" applyFill="1" applyBorder="1" applyAlignment="1">
      <alignment horizontal="center" wrapText="1"/>
    </xf>
    <xf numFmtId="164" fontId="6" fillId="4" borderId="5" xfId="5" applyFont="1" applyFill="1" applyBorder="1" applyAlignment="1">
      <alignment horizontal="center" wrapText="1"/>
    </xf>
    <xf numFmtId="164" fontId="14" fillId="5" borderId="6" xfId="5" applyFont="1" applyFill="1" applyBorder="1" applyAlignment="1">
      <alignment vertical="top" wrapText="1"/>
    </xf>
    <xf numFmtId="165" fontId="7" fillId="0" borderId="7" xfId="2" applyNumberFormat="1" applyFont="1" applyFill="1" applyBorder="1" applyAlignment="1">
      <alignment horizontal="center" wrapText="1"/>
    </xf>
    <xf numFmtId="165" fontId="7" fillId="0" borderId="8" xfId="2" applyNumberFormat="1" applyFont="1" applyFill="1" applyBorder="1" applyAlignment="1">
      <alignment horizontal="center" wrapText="1"/>
    </xf>
    <xf numFmtId="164" fontId="14" fillId="5" borderId="9" xfId="5" applyFont="1" applyFill="1" applyBorder="1" applyAlignment="1">
      <alignment vertical="top" wrapText="1"/>
    </xf>
    <xf numFmtId="165" fontId="7" fillId="0" borderId="1" xfId="2" applyNumberFormat="1" applyFont="1" applyFill="1" applyAlignment="1">
      <alignment horizontal="center" wrapText="1"/>
    </xf>
    <xf numFmtId="165" fontId="7" fillId="0" borderId="10" xfId="2" applyNumberFormat="1" applyFont="1" applyFill="1" applyBorder="1" applyAlignment="1">
      <alignment horizontal="center" wrapText="1"/>
    </xf>
    <xf numFmtId="164" fontId="14" fillId="5" borderId="11" xfId="5" applyFont="1" applyFill="1" applyBorder="1" applyAlignment="1">
      <alignment vertical="top" wrapText="1"/>
    </xf>
    <xf numFmtId="165" fontId="7" fillId="6" borderId="12" xfId="2" applyNumberFormat="1" applyFont="1" applyFill="1" applyBorder="1" applyAlignment="1">
      <alignment horizontal="center" wrapText="1"/>
    </xf>
    <xf numFmtId="165" fontId="7" fillId="6" borderId="13" xfId="2" applyNumberFormat="1" applyFont="1" applyFill="1" applyBorder="1" applyAlignment="1">
      <alignment horizontal="center" wrapText="1"/>
    </xf>
    <xf numFmtId="164" fontId="17" fillId="5" borderId="6" xfId="5" applyFont="1" applyFill="1" applyBorder="1" applyAlignment="1">
      <alignment vertical="top" wrapText="1"/>
    </xf>
    <xf numFmtId="164" fontId="17" fillId="5" borderId="9" xfId="5" applyFont="1" applyFill="1" applyBorder="1" applyAlignment="1">
      <alignment vertical="top" wrapText="1"/>
    </xf>
    <xf numFmtId="164" fontId="17" fillId="5" borderId="11" xfId="5" applyFont="1" applyFill="1" applyBorder="1" applyAlignment="1">
      <alignment vertical="top" wrapText="1"/>
    </xf>
    <xf numFmtId="165" fontId="7" fillId="0" borderId="12" xfId="2" applyNumberFormat="1" applyFont="1" applyFill="1" applyBorder="1" applyAlignment="1">
      <alignment horizontal="center" wrapText="1"/>
    </xf>
    <xf numFmtId="165" fontId="7" fillId="0" borderId="13" xfId="2" applyNumberFormat="1" applyFont="1" applyFill="1" applyBorder="1" applyAlignment="1">
      <alignment horizontal="center" wrapText="1"/>
    </xf>
    <xf numFmtId="164" fontId="18" fillId="5" borderId="14" xfId="5" applyFont="1" applyFill="1" applyBorder="1" applyAlignment="1">
      <alignment horizontal="left" wrapText="1"/>
    </xf>
    <xf numFmtId="165" fontId="7" fillId="0" borderId="15" xfId="2" applyNumberFormat="1" applyFont="1" applyFill="1" applyBorder="1" applyAlignment="1">
      <alignment horizontal="center" wrapText="1"/>
    </xf>
    <xf numFmtId="165" fontId="7" fillId="0" borderId="16" xfId="2" applyNumberFormat="1" applyFont="1" applyFill="1" applyBorder="1" applyAlignment="1">
      <alignment horizontal="center" wrapText="1"/>
    </xf>
    <xf numFmtId="165" fontId="7" fillId="0" borderId="17" xfId="2" applyNumberFormat="1" applyFont="1" applyFill="1" applyBorder="1" applyAlignment="1">
      <alignment horizontal="center" wrapText="1"/>
    </xf>
    <xf numFmtId="165" fontId="7" fillId="0" borderId="18" xfId="2" applyNumberFormat="1" applyFont="1" applyFill="1" applyBorder="1" applyAlignment="1">
      <alignment horizontal="center" wrapText="1"/>
    </xf>
    <xf numFmtId="165" fontId="7" fillId="0" borderId="19" xfId="2" applyNumberFormat="1" applyFont="1" applyFill="1" applyBorder="1" applyAlignment="1">
      <alignment horizontal="center" wrapText="1"/>
    </xf>
    <xf numFmtId="165" fontId="7" fillId="0" borderId="20" xfId="2" applyNumberFormat="1" applyFont="1" applyFill="1" applyBorder="1" applyAlignment="1">
      <alignment horizontal="center" wrapText="1"/>
    </xf>
    <xf numFmtId="165" fontId="7" fillId="0" borderId="21" xfId="2" applyNumberFormat="1" applyFont="1" applyFill="1" applyBorder="1" applyAlignment="1">
      <alignment horizontal="center" wrapText="1"/>
    </xf>
    <xf numFmtId="164" fontId="17" fillId="5" borderId="22" xfId="5" applyFont="1" applyFill="1" applyBorder="1" applyAlignment="1">
      <alignment horizontal="left" wrapText="1"/>
    </xf>
    <xf numFmtId="165" fontId="7" fillId="0" borderId="23" xfId="2" applyNumberFormat="1" applyFont="1" applyFill="1" applyBorder="1" applyAlignment="1">
      <alignment horizontal="center" wrapText="1"/>
    </xf>
    <xf numFmtId="165" fontId="7" fillId="0" borderId="24" xfId="2" applyNumberFormat="1" applyFont="1" applyFill="1" applyBorder="1" applyAlignment="1">
      <alignment horizontal="center" wrapText="1"/>
    </xf>
    <xf numFmtId="164" fontId="19" fillId="0" borderId="0" xfId="5" applyFont="1">
      <alignment vertical="top"/>
    </xf>
    <xf numFmtId="165" fontId="7" fillId="5" borderId="0" xfId="5" applyNumberFormat="1" applyFont="1" applyFill="1" applyAlignment="1">
      <alignment horizontal="center"/>
    </xf>
    <xf numFmtId="164" fontId="8" fillId="7" borderId="25" xfId="5" applyFont="1" applyFill="1" applyBorder="1">
      <alignment vertical="top"/>
    </xf>
    <xf numFmtId="164" fontId="8" fillId="7" borderId="26" xfId="5" applyFont="1" applyFill="1" applyBorder="1">
      <alignment vertical="top"/>
    </xf>
    <xf numFmtId="164" fontId="10" fillId="7" borderId="26" xfId="5" applyFont="1" applyFill="1" applyBorder="1">
      <alignment vertical="top"/>
    </xf>
    <xf numFmtId="164" fontId="20" fillId="7" borderId="26" xfId="5" applyFont="1" applyFill="1" applyBorder="1">
      <alignment vertical="top"/>
    </xf>
    <xf numFmtId="164" fontId="17" fillId="0" borderId="25" xfId="5" applyFont="1" applyBorder="1" applyAlignment="1">
      <alignment horizontal="left" vertical="top"/>
    </xf>
    <xf numFmtId="164" fontId="7" fillId="5" borderId="27" xfId="5" applyFont="1" applyFill="1" applyBorder="1">
      <alignment vertical="top"/>
    </xf>
    <xf numFmtId="164" fontId="7" fillId="5" borderId="0" xfId="5" applyFont="1" applyFill="1" applyBorder="1">
      <alignment vertical="top"/>
    </xf>
    <xf numFmtId="164" fontId="17" fillId="0" borderId="0" xfId="5" applyFont="1" applyBorder="1" applyAlignment="1">
      <alignment horizontal="left" vertical="top"/>
    </xf>
    <xf numFmtId="9" fontId="7" fillId="5" borderId="0" xfId="5" applyNumberFormat="1" applyFont="1" applyFill="1" applyAlignment="1">
      <alignment horizontal="center" wrapText="1"/>
    </xf>
    <xf numFmtId="164" fontId="7" fillId="5" borderId="0" xfId="5" applyFont="1" applyFill="1" applyAlignment="1">
      <alignment horizontal="center" wrapText="1"/>
    </xf>
    <xf numFmtId="166" fontId="7" fillId="5" borderId="0" xfId="5" applyNumberFormat="1" applyFont="1" applyFill="1" applyAlignment="1">
      <alignment horizontal="center" wrapText="1"/>
    </xf>
    <xf numFmtId="164" fontId="21" fillId="5" borderId="0" xfId="5" applyFont="1" applyFill="1">
      <alignment vertical="top"/>
    </xf>
    <xf numFmtId="164" fontId="6" fillId="4" borderId="6" xfId="5" applyFont="1" applyFill="1" applyBorder="1" applyAlignment="1">
      <alignment horizontal="center" vertical="center" wrapText="1"/>
    </xf>
    <xf numFmtId="164" fontId="6" fillId="4" borderId="28" xfId="5" applyFont="1" applyFill="1" applyBorder="1" applyAlignment="1">
      <alignment horizontal="center" vertical="center" wrapText="1"/>
    </xf>
    <xf numFmtId="164" fontId="6" fillId="4" borderId="29" xfId="5" applyFont="1" applyFill="1" applyBorder="1" applyAlignment="1">
      <alignment horizontal="center" vertical="center" wrapText="1"/>
    </xf>
    <xf numFmtId="164" fontId="7" fillId="5" borderId="9" xfId="5" applyFont="1" applyFill="1" applyBorder="1" applyAlignment="1">
      <alignment vertical="top" wrapText="1"/>
    </xf>
    <xf numFmtId="9" fontId="7" fillId="0" borderId="30" xfId="2" applyNumberFormat="1" applyFont="1" applyFill="1" applyBorder="1" applyAlignment="1">
      <alignment horizontal="center" wrapText="1"/>
    </xf>
    <xf numFmtId="9" fontId="7" fillId="0" borderId="31" xfId="2" applyNumberFormat="1" applyFont="1" applyFill="1" applyBorder="1" applyAlignment="1">
      <alignment horizontal="center" wrapText="1"/>
    </xf>
    <xf numFmtId="167" fontId="7" fillId="0" borderId="30" xfId="2" applyNumberFormat="1" applyFont="1" applyFill="1" applyBorder="1" applyAlignment="1">
      <alignment horizontal="center" wrapText="1"/>
    </xf>
    <xf numFmtId="167" fontId="7" fillId="0" borderId="31" xfId="2" applyNumberFormat="1" applyFont="1" applyFill="1" applyBorder="1" applyAlignment="1">
      <alignment horizontal="center" wrapText="1"/>
    </xf>
    <xf numFmtId="164" fontId="7" fillId="5" borderId="11" xfId="5" applyFont="1" applyFill="1" applyBorder="1" applyAlignment="1">
      <alignment vertical="top" wrapText="1"/>
    </xf>
    <xf numFmtId="167" fontId="7" fillId="0" borderId="32" xfId="2" applyNumberFormat="1" applyFont="1" applyFill="1" applyBorder="1" applyAlignment="1">
      <alignment horizontal="center" wrapText="1"/>
    </xf>
    <xf numFmtId="167" fontId="7" fillId="0" borderId="33" xfId="2" applyNumberFormat="1" applyFont="1" applyFill="1" applyBorder="1" applyAlignment="1">
      <alignment horizontal="center" wrapText="1"/>
    </xf>
    <xf numFmtId="166" fontId="22" fillId="5" borderId="0" xfId="5" applyNumberFormat="1" applyFont="1" applyFill="1" applyAlignment="1">
      <alignment horizontal="center"/>
    </xf>
    <xf numFmtId="166" fontId="7" fillId="5" borderId="0" xfId="5" applyNumberFormat="1" applyFont="1" applyFill="1" applyAlignment="1">
      <alignment horizontal="center"/>
    </xf>
    <xf numFmtId="164" fontId="6" fillId="4" borderId="34" xfId="5" applyFont="1" applyFill="1" applyBorder="1" applyAlignment="1">
      <alignment horizontal="center" vertical="center" wrapText="1"/>
    </xf>
    <xf numFmtId="164" fontId="6" fillId="4" borderId="35" xfId="5" applyFont="1" applyFill="1" applyBorder="1" applyAlignment="1">
      <alignment horizontal="center" vertical="center" wrapText="1"/>
    </xf>
    <xf numFmtId="164" fontId="17" fillId="5" borderId="9" xfId="5" applyFont="1" applyFill="1" applyBorder="1" applyAlignment="1">
      <alignment horizontal="center" wrapText="1"/>
    </xf>
    <xf numFmtId="0" fontId="7" fillId="0" borderId="1" xfId="2" applyFont="1" applyFill="1" applyAlignment="1">
      <alignment horizontal="center" wrapText="1"/>
    </xf>
    <xf numFmtId="0" fontId="7" fillId="0" borderId="10" xfId="2" applyFont="1" applyFill="1" applyBorder="1" applyAlignment="1">
      <alignment horizontal="center" wrapText="1"/>
    </xf>
    <xf numFmtId="164" fontId="17" fillId="5" borderId="11" xfId="5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164" fontId="7" fillId="5" borderId="0" xfId="5" applyFont="1" applyFill="1" applyAlignment="1">
      <alignment horizontal="center"/>
    </xf>
    <xf numFmtId="164" fontId="17" fillId="5" borderId="0" xfId="5" applyFont="1" applyFill="1" applyAlignment="1"/>
    <xf numFmtId="164" fontId="17" fillId="8" borderId="0" xfId="5" applyFont="1" applyFill="1" applyAlignment="1">
      <alignment vertical="top" wrapText="1"/>
    </xf>
    <xf numFmtId="164" fontId="6" fillId="4" borderId="5" xfId="5" applyFont="1" applyFill="1" applyBorder="1" applyAlignment="1">
      <alignment horizontal="center" vertical="center" wrapText="1"/>
    </xf>
    <xf numFmtId="164" fontId="6" fillId="9" borderId="0" xfId="5" applyFont="1" applyFill="1" applyAlignment="1">
      <alignment horizontal="center" vertical="center" wrapText="1"/>
    </xf>
    <xf numFmtId="164" fontId="7" fillId="5" borderId="36" xfId="5" applyFont="1" applyFill="1" applyBorder="1" applyAlignment="1">
      <alignment horizontal="center" vertical="center" wrapText="1"/>
    </xf>
    <xf numFmtId="164" fontId="7" fillId="5" borderId="37" xfId="5" applyFont="1" applyFill="1" applyBorder="1" applyAlignment="1">
      <alignment vertical="top" wrapText="1"/>
    </xf>
    <xf numFmtId="167" fontId="17" fillId="0" borderId="38" xfId="3" applyNumberFormat="1" applyFont="1" applyFill="1" applyBorder="1" applyAlignment="1">
      <alignment horizontal="center" vertical="center" wrapText="1"/>
    </xf>
    <xf numFmtId="164" fontId="23" fillId="9" borderId="0" xfId="5" applyFont="1" applyFill="1" applyAlignment="1">
      <alignment horizontal="center" vertical="center" wrapText="1"/>
    </xf>
    <xf numFmtId="168" fontId="7" fillId="5" borderId="0" xfId="5" applyNumberFormat="1" applyFont="1" applyFill="1" applyAlignment="1">
      <alignment vertical="top" wrapText="1"/>
    </xf>
    <xf numFmtId="164" fontId="7" fillId="5" borderId="39" xfId="5" applyFont="1" applyFill="1" applyBorder="1" applyAlignment="1">
      <alignment horizontal="center" vertical="center" wrapText="1"/>
    </xf>
    <xf numFmtId="164" fontId="7" fillId="5" borderId="40" xfId="5" applyFont="1" applyFill="1" applyBorder="1" applyAlignment="1">
      <alignment vertical="top" wrapText="1"/>
    </xf>
    <xf numFmtId="168" fontId="7" fillId="5" borderId="0" xfId="5" quotePrefix="1" applyNumberFormat="1" applyFont="1" applyFill="1" applyAlignment="1">
      <alignment vertical="top" wrapText="1"/>
    </xf>
    <xf numFmtId="164" fontId="24" fillId="0" borderId="0" xfId="5" applyFont="1">
      <alignment vertical="top"/>
    </xf>
    <xf numFmtId="164" fontId="7" fillId="5" borderId="41" xfId="5" applyFont="1" applyFill="1" applyBorder="1" applyAlignment="1">
      <alignment horizontal="center" vertical="center" wrapText="1"/>
    </xf>
    <xf numFmtId="164" fontId="7" fillId="5" borderId="42" xfId="5" applyFont="1" applyFill="1" applyBorder="1" applyAlignment="1">
      <alignment vertical="top" wrapText="1"/>
    </xf>
    <xf numFmtId="167" fontId="17" fillId="0" borderId="43" xfId="4" applyNumberFormat="1" applyFont="1" applyFill="1" applyBorder="1" applyAlignment="1">
      <alignment horizontal="center" vertical="center" wrapText="1"/>
    </xf>
    <xf numFmtId="167" fontId="7" fillId="5" borderId="0" xfId="5" applyNumberFormat="1" applyFont="1" applyFill="1" applyAlignment="1">
      <alignment vertical="top" wrapText="1"/>
    </xf>
    <xf numFmtId="164" fontId="7" fillId="5" borderId="44" xfId="5" applyFont="1" applyFill="1" applyBorder="1" applyAlignment="1">
      <alignment horizontal="center" vertical="center" wrapText="1"/>
    </xf>
    <xf numFmtId="164" fontId="17" fillId="5" borderId="45" xfId="5" applyFont="1" applyFill="1" applyBorder="1" applyAlignment="1">
      <alignment horizontal="center" vertical="top" wrapText="1"/>
    </xf>
    <xf numFmtId="167" fontId="17" fillId="5" borderId="46" xfId="5" applyNumberFormat="1" applyFont="1" applyFill="1" applyBorder="1" applyAlignment="1">
      <alignment horizontal="center" vertical="top" wrapText="1"/>
    </xf>
    <xf numFmtId="0" fontId="7" fillId="5" borderId="26" xfId="6" applyFont="1" applyFill="1" applyBorder="1" applyAlignment="1">
      <alignment vertical="center"/>
    </xf>
    <xf numFmtId="0" fontId="7" fillId="5" borderId="27" xfId="6" applyFont="1" applyFill="1" applyBorder="1" applyAlignment="1">
      <alignment vertical="center"/>
    </xf>
    <xf numFmtId="164" fontId="7" fillId="10" borderId="25" xfId="5" applyFont="1" applyFill="1" applyBorder="1">
      <alignment vertical="top"/>
    </xf>
    <xf numFmtId="164" fontId="25" fillId="10" borderId="26" xfId="5" applyFont="1" applyFill="1" applyBorder="1">
      <alignment vertical="top"/>
    </xf>
    <xf numFmtId="164" fontId="7" fillId="10" borderId="26" xfId="5" applyFont="1" applyFill="1" applyBorder="1">
      <alignment vertical="top"/>
    </xf>
    <xf numFmtId="164" fontId="7" fillId="10" borderId="26" xfId="5" applyFont="1" applyFill="1" applyBorder="1" applyAlignment="1">
      <alignment vertical="top" wrapText="1"/>
    </xf>
    <xf numFmtId="164" fontId="7" fillId="0" borderId="0" xfId="5" applyFont="1" applyFill="1" applyBorder="1">
      <alignment vertical="top"/>
    </xf>
    <xf numFmtId="164" fontId="25" fillId="0" borderId="0" xfId="5" applyFont="1" applyFill="1" applyBorder="1">
      <alignment vertical="top"/>
    </xf>
    <xf numFmtId="164" fontId="7" fillId="0" borderId="0" xfId="5" applyFont="1" applyFill="1" applyBorder="1" applyAlignment="1">
      <alignment vertical="top" wrapText="1"/>
    </xf>
    <xf numFmtId="164" fontId="17" fillId="0" borderId="28" xfId="2" applyNumberFormat="1" applyFont="1" applyFill="1" applyBorder="1" applyAlignment="1">
      <alignment horizontal="center" vertical="center" wrapText="1"/>
    </xf>
    <xf numFmtId="164" fontId="17" fillId="0" borderId="47" xfId="2" applyNumberFormat="1" applyFont="1" applyFill="1" applyBorder="1" applyAlignment="1">
      <alignment horizontal="center" vertical="center"/>
    </xf>
    <xf numFmtId="3" fontId="17" fillId="0" borderId="47" xfId="2" applyNumberFormat="1" applyFont="1" applyFill="1" applyBorder="1" applyAlignment="1">
      <alignment horizontal="center" vertical="center" wrapText="1"/>
    </xf>
    <xf numFmtId="164" fontId="17" fillId="0" borderId="48" xfId="5" applyFont="1" applyBorder="1" applyAlignment="1">
      <alignment horizontal="center" vertical="center" wrapText="1"/>
    </xf>
    <xf numFmtId="164" fontId="6" fillId="4" borderId="6" xfId="5" applyFont="1" applyFill="1" applyBorder="1" applyAlignment="1">
      <alignment horizontal="center" wrapText="1"/>
    </xf>
    <xf numFmtId="164" fontId="6" fillId="4" borderId="35" xfId="5" applyFont="1" applyFill="1" applyBorder="1" applyAlignment="1">
      <alignment horizontal="center" wrapText="1"/>
    </xf>
    <xf numFmtId="169" fontId="7" fillId="0" borderId="49" xfId="2" applyNumberFormat="1" applyFont="1" applyFill="1" applyBorder="1" applyAlignment="1">
      <alignment horizontal="center" wrapText="1"/>
    </xf>
    <xf numFmtId="164" fontId="19" fillId="0" borderId="50" xfId="5" applyFont="1" applyBorder="1" applyAlignment="1">
      <alignment vertical="top" wrapText="1"/>
    </xf>
    <xf numFmtId="164" fontId="7" fillId="5" borderId="51" xfId="5" applyFont="1" applyFill="1" applyBorder="1" applyAlignment="1">
      <alignment horizontal="center" wrapText="1"/>
    </xf>
    <xf numFmtId="164" fontId="6" fillId="4" borderId="34" xfId="5" applyFont="1" applyFill="1" applyBorder="1" applyAlignment="1">
      <alignment horizontal="center" wrapText="1"/>
    </xf>
    <xf numFmtId="164" fontId="6" fillId="4" borderId="11" xfId="5" applyFont="1" applyFill="1" applyBorder="1" applyAlignment="1">
      <alignment horizontal="center" wrapText="1"/>
    </xf>
    <xf numFmtId="9" fontId="7" fillId="0" borderId="12" xfId="2" applyNumberFormat="1" applyFont="1" applyFill="1" applyBorder="1" applyAlignment="1">
      <alignment horizontal="center" vertical="top" wrapText="1"/>
    </xf>
    <xf numFmtId="9" fontId="7" fillId="0" borderId="13" xfId="2" applyNumberFormat="1" applyFont="1" applyFill="1" applyBorder="1" applyAlignment="1">
      <alignment horizontal="center" vertical="top" wrapText="1"/>
    </xf>
    <xf numFmtId="164" fontId="7" fillId="0" borderId="9" xfId="5" applyFont="1" applyBorder="1" applyAlignment="1">
      <alignment horizontal="center" vertical="center" wrapText="1"/>
    </xf>
    <xf numFmtId="166" fontId="7" fillId="0" borderId="38" xfId="2" applyNumberFormat="1" applyFont="1" applyFill="1" applyBorder="1" applyAlignment="1">
      <alignment horizontal="center" vertical="center" wrapText="1"/>
    </xf>
    <xf numFmtId="166" fontId="7" fillId="5" borderId="0" xfId="5" applyNumberFormat="1" applyFont="1" applyFill="1" applyAlignment="1">
      <alignment horizontal="center" vertical="center" wrapText="1"/>
    </xf>
    <xf numFmtId="164" fontId="7" fillId="0" borderId="11" xfId="5" applyFont="1" applyBorder="1" applyAlignment="1">
      <alignment horizontal="center" vertical="center" wrapText="1"/>
    </xf>
    <xf numFmtId="166" fontId="7" fillId="0" borderId="52" xfId="2" applyNumberFormat="1" applyFont="1" applyFill="1" applyBorder="1" applyAlignment="1">
      <alignment horizontal="center" vertical="center" wrapText="1"/>
    </xf>
    <xf numFmtId="166" fontId="7" fillId="5" borderId="0" xfId="5" applyNumberFormat="1" applyFont="1" applyFill="1" applyAlignment="1">
      <alignment horizontal="center" vertical="center"/>
    </xf>
    <xf numFmtId="164" fontId="10" fillId="4" borderId="6" xfId="5" applyFont="1" applyFill="1" applyBorder="1" applyAlignment="1">
      <alignment horizontal="center" vertical="center"/>
    </xf>
    <xf numFmtId="164" fontId="10" fillId="4" borderId="34" xfId="5" applyFont="1" applyFill="1" applyBorder="1" applyAlignment="1">
      <alignment horizontal="center" vertical="center" wrapText="1"/>
    </xf>
    <xf numFmtId="164" fontId="10" fillId="4" borderId="9" xfId="5" applyFont="1" applyFill="1" applyBorder="1" applyAlignment="1">
      <alignment horizontal="center" vertical="center"/>
    </xf>
    <xf numFmtId="164" fontId="6" fillId="4" borderId="53" xfId="5" applyFont="1" applyFill="1" applyBorder="1" applyAlignment="1">
      <alignment horizontal="center" vertical="center" wrapText="1"/>
    </xf>
    <xf numFmtId="164" fontId="6" fillId="4" borderId="38" xfId="5" applyFont="1" applyFill="1" applyBorder="1" applyAlignment="1">
      <alignment horizontal="center" vertical="center" wrapText="1"/>
    </xf>
    <xf numFmtId="164" fontId="7" fillId="5" borderId="9" xfId="5" applyFont="1" applyFill="1" applyBorder="1" applyAlignment="1">
      <alignment horizontal="center" vertical="center" wrapText="1"/>
    </xf>
    <xf numFmtId="164" fontId="7" fillId="5" borderId="53" xfId="5" applyFont="1" applyFill="1" applyBorder="1" applyAlignment="1">
      <alignment vertical="top" wrapText="1"/>
    </xf>
    <xf numFmtId="166" fontId="17" fillId="0" borderId="53" xfId="3" applyNumberFormat="1" applyFont="1" applyFill="1" applyBorder="1" applyAlignment="1">
      <alignment horizontal="center" vertical="center" wrapText="1"/>
    </xf>
    <xf numFmtId="166" fontId="17" fillId="0" borderId="38" xfId="7" applyNumberFormat="1" applyFont="1" applyFill="1" applyBorder="1" applyAlignment="1">
      <alignment horizontal="center" vertical="center" wrapText="1"/>
    </xf>
    <xf numFmtId="164" fontId="7" fillId="5" borderId="54" xfId="5" applyFont="1" applyFill="1" applyBorder="1" applyAlignment="1">
      <alignment vertical="top" wrapText="1"/>
    </xf>
    <xf numFmtId="166" fontId="17" fillId="0" borderId="54" xfId="2" applyNumberFormat="1" applyFont="1" applyFill="1" applyBorder="1" applyAlignment="1">
      <alignment horizontal="center" vertical="center" wrapText="1"/>
    </xf>
    <xf numFmtId="166" fontId="17" fillId="0" borderId="43" xfId="2" applyNumberFormat="1" applyFont="1" applyFill="1" applyBorder="1" applyAlignment="1">
      <alignment horizontal="center" vertical="center" wrapText="1"/>
    </xf>
    <xf numFmtId="164" fontId="23" fillId="0" borderId="0" xfId="5" applyFont="1" applyAlignment="1">
      <alignment horizontal="center" vertical="center" wrapText="1"/>
    </xf>
    <xf numFmtId="164" fontId="7" fillId="5" borderId="11" xfId="5" applyFont="1" applyFill="1" applyBorder="1" applyAlignment="1">
      <alignment horizontal="center" vertical="center" wrapText="1"/>
    </xf>
    <xf numFmtId="164" fontId="17" fillId="5" borderId="55" xfId="5" applyFont="1" applyFill="1" applyBorder="1" applyAlignment="1">
      <alignment vertical="top" wrapText="1"/>
    </xf>
    <xf numFmtId="166" fontId="17" fillId="0" borderId="55" xfId="3" applyNumberFormat="1" applyFont="1" applyFill="1" applyBorder="1" applyAlignment="1">
      <alignment horizontal="center" vertical="center" wrapText="1"/>
    </xf>
    <xf numFmtId="166" fontId="17" fillId="0" borderId="56" xfId="3" applyNumberFormat="1" applyFont="1" applyFill="1" applyBorder="1" applyAlignment="1">
      <alignment horizontal="center" vertical="center" wrapText="1"/>
    </xf>
    <xf numFmtId="164" fontId="19" fillId="0" borderId="0" xfId="5" applyFont="1" applyAlignment="1">
      <alignment vertical="top" wrapText="1"/>
    </xf>
    <xf numFmtId="0" fontId="14" fillId="5" borderId="0" xfId="6" applyFont="1" applyFill="1" applyAlignment="1">
      <alignment vertical="center"/>
    </xf>
    <xf numFmtId="164" fontId="26" fillId="0" borderId="0" xfId="5" applyFont="1">
      <alignment vertical="top"/>
    </xf>
    <xf numFmtId="0" fontId="6" fillId="4" borderId="57" xfId="6" applyFont="1" applyFill="1" applyBorder="1" applyAlignment="1">
      <alignment horizontal="center" vertical="center" wrapText="1"/>
    </xf>
    <xf numFmtId="0" fontId="6" fillId="4" borderId="35" xfId="6" applyFont="1" applyFill="1" applyBorder="1" applyAlignment="1">
      <alignment horizontal="center" vertical="center" wrapText="1"/>
    </xf>
    <xf numFmtId="0" fontId="7" fillId="5" borderId="9" xfId="6" applyFont="1" applyFill="1" applyBorder="1" applyAlignment="1">
      <alignment vertical="center" wrapText="1"/>
    </xf>
    <xf numFmtId="3" fontId="7" fillId="0" borderId="38" xfId="8" applyNumberFormat="1" applyFont="1" applyBorder="1" applyAlignment="1">
      <alignment horizontal="center" vertical="center" wrapText="1"/>
    </xf>
    <xf numFmtId="0" fontId="7" fillId="5" borderId="11" xfId="6" applyFont="1" applyFill="1" applyBorder="1" applyAlignment="1">
      <alignment vertical="center" wrapText="1"/>
    </xf>
    <xf numFmtId="3" fontId="7" fillId="0" borderId="52" xfId="8" applyNumberFormat="1" applyFont="1" applyBorder="1" applyAlignment="1">
      <alignment horizontal="center" vertical="center" wrapText="1"/>
    </xf>
    <xf numFmtId="0" fontId="7" fillId="5" borderId="0" xfId="6" applyFont="1" applyFill="1" applyAlignment="1">
      <alignment vertical="center" wrapText="1"/>
    </xf>
    <xf numFmtId="0" fontId="22" fillId="5" borderId="0" xfId="6" applyFont="1" applyFill="1" applyAlignment="1">
      <alignment vertical="center"/>
    </xf>
    <xf numFmtId="0" fontId="6" fillId="4" borderId="6" xfId="6" applyFont="1" applyFill="1" applyBorder="1" applyAlignment="1">
      <alignment horizontal="right" vertical="center" wrapText="1"/>
    </xf>
    <xf numFmtId="0" fontId="6" fillId="4" borderId="34" xfId="6" applyFont="1" applyFill="1" applyBorder="1" applyAlignment="1">
      <alignment horizontal="center" vertical="center" wrapText="1"/>
    </xf>
    <xf numFmtId="0" fontId="6" fillId="4" borderId="9" xfId="6" applyFont="1" applyFill="1" applyBorder="1" applyAlignment="1">
      <alignment horizontal="center" vertical="center" wrapText="1"/>
    </xf>
    <xf numFmtId="0" fontId="6" fillId="4" borderId="53" xfId="6" applyFont="1" applyFill="1" applyBorder="1" applyAlignment="1">
      <alignment horizontal="center" vertical="center" wrapText="1"/>
    </xf>
    <xf numFmtId="164" fontId="6" fillId="4" borderId="38" xfId="5" applyFont="1" applyFill="1" applyBorder="1" applyAlignment="1">
      <alignment horizontal="center" wrapText="1"/>
    </xf>
    <xf numFmtId="172" fontId="17" fillId="0" borderId="53" xfId="2" applyNumberFormat="1" applyFont="1" applyFill="1" applyBorder="1" applyAlignment="1">
      <alignment horizontal="center" vertical="center" wrapText="1"/>
    </xf>
    <xf numFmtId="172" fontId="17" fillId="0" borderId="38" xfId="2" applyNumberFormat="1" applyFont="1" applyFill="1" applyBorder="1" applyAlignment="1">
      <alignment horizontal="center" vertical="center" wrapText="1"/>
    </xf>
    <xf numFmtId="172" fontId="17" fillId="0" borderId="58" xfId="2" applyNumberFormat="1" applyFont="1" applyFill="1" applyBorder="1" applyAlignment="1">
      <alignment horizontal="center" vertical="center" wrapText="1"/>
    </xf>
    <xf numFmtId="172" fontId="17" fillId="0" borderId="52" xfId="2" applyNumberFormat="1" applyFont="1" applyFill="1" applyBorder="1" applyAlignment="1">
      <alignment horizontal="center" vertical="center" wrapText="1"/>
    </xf>
    <xf numFmtId="0" fontId="7" fillId="5" borderId="0" xfId="6" applyFont="1" applyFill="1" applyAlignment="1">
      <alignment vertical="center"/>
    </xf>
    <xf numFmtId="164" fontId="17" fillId="5" borderId="0" xfId="5" applyFont="1" applyFill="1" applyAlignment="1">
      <alignment vertical="top" wrapText="1"/>
    </xf>
    <xf numFmtId="164" fontId="17" fillId="5" borderId="0" xfId="5" applyFont="1" applyFill="1" applyAlignment="1">
      <alignment wrapText="1"/>
    </xf>
    <xf numFmtId="164" fontId="6" fillId="4" borderId="9" xfId="5" applyFont="1" applyFill="1" applyBorder="1" applyAlignment="1">
      <alignment horizontal="center" vertical="center" wrapText="1"/>
    </xf>
    <xf numFmtId="164" fontId="6" fillId="4" borderId="59" xfId="5" applyFont="1" applyFill="1" applyBorder="1" applyAlignment="1">
      <alignment horizontal="center" vertical="center" wrapText="1"/>
    </xf>
    <xf numFmtId="164" fontId="6" fillId="4" borderId="60" xfId="5" applyFont="1" applyFill="1" applyBorder="1" applyAlignment="1">
      <alignment horizontal="center" vertical="center" wrapText="1"/>
    </xf>
    <xf numFmtId="164" fontId="7" fillId="8" borderId="36" xfId="5" applyFont="1" applyFill="1" applyBorder="1" applyAlignment="1">
      <alignment horizontal="center" vertical="center" wrapText="1"/>
    </xf>
    <xf numFmtId="164" fontId="7" fillId="8" borderId="61" xfId="5" applyFont="1" applyFill="1" applyBorder="1" applyAlignment="1">
      <alignment vertical="center" wrapText="1"/>
    </xf>
    <xf numFmtId="171" fontId="27" fillId="0" borderId="6" xfId="1" applyFont="1" applyBorder="1">
      <alignment vertical="top"/>
    </xf>
    <xf numFmtId="1" fontId="27" fillId="0" borderId="34" xfId="5" applyNumberFormat="1" applyFont="1" applyBorder="1">
      <alignment vertical="top"/>
    </xf>
    <xf numFmtId="166" fontId="17" fillId="0" borderId="53" xfId="2" applyNumberFormat="1" applyFont="1" applyFill="1" applyBorder="1" applyAlignment="1">
      <alignment horizontal="center" vertical="center" wrapText="1"/>
    </xf>
    <xf numFmtId="164" fontId="7" fillId="8" borderId="62" xfId="5" applyFont="1" applyFill="1" applyBorder="1" applyAlignment="1">
      <alignment horizontal="center" vertical="center" wrapText="1"/>
    </xf>
    <xf numFmtId="164" fontId="7" fillId="8" borderId="63" xfId="5" applyFont="1" applyFill="1" applyBorder="1" applyAlignment="1">
      <alignment vertical="center" wrapText="1"/>
    </xf>
    <xf numFmtId="171" fontId="27" fillId="0" borderId="64" xfId="1" applyFont="1" applyBorder="1">
      <alignment vertical="top"/>
    </xf>
    <xf numFmtId="1" fontId="27" fillId="0" borderId="54" xfId="5" applyNumberFormat="1" applyFont="1" applyBorder="1">
      <alignment vertical="top"/>
    </xf>
    <xf numFmtId="164" fontId="7" fillId="8" borderId="50" xfId="5" applyFont="1" applyFill="1" applyBorder="1" applyAlignment="1">
      <alignment horizontal="center" vertical="center" wrapText="1"/>
    </xf>
    <xf numFmtId="164" fontId="17" fillId="8" borderId="50" xfId="5" applyFont="1" applyFill="1" applyBorder="1" applyAlignment="1">
      <alignment horizontal="left" vertical="center" wrapText="1"/>
    </xf>
    <xf numFmtId="164" fontId="17" fillId="8" borderId="65" xfId="5" applyFont="1" applyFill="1" applyBorder="1" applyAlignment="1">
      <alignment horizontal="left" vertical="center" wrapText="1"/>
    </xf>
    <xf numFmtId="164" fontId="17" fillId="8" borderId="65" xfId="5" applyFont="1" applyFill="1" applyBorder="1" applyAlignment="1">
      <alignment vertical="center" wrapText="1"/>
    </xf>
    <xf numFmtId="166" fontId="17" fillId="8" borderId="65" xfId="5" applyNumberFormat="1" applyFont="1" applyFill="1" applyBorder="1" applyAlignment="1">
      <alignment horizontal="right" vertical="center" wrapText="1"/>
    </xf>
    <xf numFmtId="166" fontId="17" fillId="8" borderId="66" xfId="5" applyNumberFormat="1" applyFont="1" applyFill="1" applyBorder="1" applyAlignment="1">
      <alignment horizontal="right" vertical="center" wrapText="1"/>
    </xf>
    <xf numFmtId="9" fontId="7" fillId="5" borderId="0" xfId="5" applyNumberFormat="1" applyFont="1" applyFill="1" applyAlignment="1">
      <alignment horizontal="center"/>
    </xf>
    <xf numFmtId="164" fontId="17" fillId="5" borderId="0" xfId="5" applyFont="1" applyFill="1" applyAlignment="1">
      <alignment horizontal="left" vertical="center"/>
    </xf>
    <xf numFmtId="164" fontId="17" fillId="5" borderId="0" xfId="5" applyFont="1" applyFill="1" applyAlignment="1">
      <alignment horizontal="left" wrapText="1"/>
    </xf>
    <xf numFmtId="164" fontId="7" fillId="8" borderId="67" xfId="5" applyFont="1" applyFill="1" applyBorder="1" applyAlignment="1">
      <alignment horizontal="center" vertical="center" wrapText="1"/>
    </xf>
    <xf numFmtId="164" fontId="7" fillId="8" borderId="68" xfId="5" applyFont="1" applyFill="1" applyBorder="1" applyAlignment="1">
      <alignment vertical="center" wrapText="1"/>
    </xf>
    <xf numFmtId="171" fontId="27" fillId="0" borderId="59" xfId="1" applyFont="1" applyBorder="1">
      <alignment vertical="top"/>
    </xf>
    <xf numFmtId="1" fontId="27" fillId="0" borderId="69" xfId="5" applyNumberFormat="1" applyFont="1" applyBorder="1" applyAlignment="1">
      <alignment horizontal="center" vertical="top"/>
    </xf>
    <xf numFmtId="173" fontId="27" fillId="0" borderId="69" xfId="5" applyNumberFormat="1" applyFont="1" applyBorder="1" applyAlignment="1">
      <alignment horizontal="center" vertical="top"/>
    </xf>
    <xf numFmtId="173" fontId="27" fillId="0" borderId="60" xfId="5" applyNumberFormat="1" applyFont="1" applyBorder="1" applyAlignment="1">
      <alignment horizontal="center" vertical="top"/>
    </xf>
    <xf numFmtId="164" fontId="7" fillId="8" borderId="70" xfId="5" applyFont="1" applyFill="1" applyBorder="1" applyAlignment="1">
      <alignment vertical="center" wrapText="1"/>
    </xf>
    <xf numFmtId="171" fontId="27" fillId="0" borderId="71" xfId="1" applyFont="1" applyBorder="1">
      <alignment vertical="top"/>
    </xf>
    <xf numFmtId="1" fontId="27" fillId="0" borderId="72" xfId="5" applyNumberFormat="1" applyFont="1" applyBorder="1" applyAlignment="1">
      <alignment horizontal="center" vertical="top"/>
    </xf>
    <xf numFmtId="173" fontId="27" fillId="0" borderId="72" xfId="5" applyNumberFormat="1" applyFont="1" applyBorder="1" applyAlignment="1">
      <alignment horizontal="center" vertical="top"/>
    </xf>
    <xf numFmtId="173" fontId="27" fillId="0" borderId="73" xfId="5" applyNumberFormat="1" applyFont="1" applyBorder="1" applyAlignment="1">
      <alignment horizontal="center" vertical="top"/>
    </xf>
    <xf numFmtId="164" fontId="7" fillId="5" borderId="74" xfId="5" applyFont="1" applyFill="1" applyBorder="1" applyAlignment="1">
      <alignment vertical="top" wrapText="1"/>
    </xf>
    <xf numFmtId="164" fontId="17" fillId="8" borderId="65" xfId="5" applyFont="1" applyFill="1" applyBorder="1" applyAlignment="1">
      <alignment horizontal="right" vertical="center" wrapText="1"/>
    </xf>
    <xf numFmtId="164" fontId="15" fillId="0" borderId="26" xfId="5" applyFont="1" applyBorder="1">
      <alignment vertical="top"/>
    </xf>
    <xf numFmtId="164" fontId="7" fillId="5" borderId="26" xfId="5" applyFont="1" applyFill="1" applyBorder="1">
      <alignment vertical="top"/>
    </xf>
    <xf numFmtId="164" fontId="6" fillId="4" borderId="75" xfId="5" applyFont="1" applyFill="1" applyBorder="1" applyAlignment="1">
      <alignment horizontal="center" vertical="center" wrapText="1"/>
    </xf>
    <xf numFmtId="164" fontId="14" fillId="5" borderId="37" xfId="5" applyFont="1" applyFill="1" applyBorder="1" applyAlignment="1">
      <alignment vertical="center" wrapText="1"/>
    </xf>
    <xf numFmtId="174" fontId="28" fillId="0" borderId="9" xfId="4" applyNumberFormat="1" applyFont="1" applyBorder="1" applyAlignment="1">
      <alignment horizontal="center" vertical="center" wrapText="1"/>
    </xf>
    <xf numFmtId="174" fontId="28" fillId="0" borderId="38" xfId="4" applyNumberFormat="1" applyFont="1" applyBorder="1" applyAlignment="1">
      <alignment horizontal="center" vertical="center" wrapText="1"/>
    </xf>
    <xf numFmtId="164" fontId="14" fillId="5" borderId="40" xfId="5" applyFont="1" applyFill="1" applyBorder="1" applyAlignment="1">
      <alignment vertical="center" wrapText="1"/>
    </xf>
    <xf numFmtId="164" fontId="14" fillId="5" borderId="41" xfId="5" applyFont="1" applyFill="1" applyBorder="1" applyAlignment="1">
      <alignment vertical="center" wrapText="1"/>
    </xf>
    <xf numFmtId="174" fontId="28" fillId="0" borderId="64" xfId="4" applyNumberFormat="1" applyFont="1" applyBorder="1" applyAlignment="1">
      <alignment horizontal="center" vertical="center" wrapText="1"/>
    </xf>
    <xf numFmtId="174" fontId="28" fillId="0" borderId="43" xfId="4" applyNumberFormat="1" applyFont="1" applyBorder="1" applyAlignment="1">
      <alignment horizontal="center" vertical="center" wrapText="1"/>
    </xf>
    <xf numFmtId="164" fontId="7" fillId="5" borderId="61" xfId="5" applyFont="1" applyFill="1" applyBorder="1" applyAlignment="1">
      <alignment vertical="center" wrapText="1"/>
    </xf>
    <xf numFmtId="174" fontId="28" fillId="0" borderId="14" xfId="4" applyNumberFormat="1" applyFont="1" applyBorder="1" applyAlignment="1">
      <alignment horizontal="center" vertical="center" wrapText="1"/>
    </xf>
    <xf numFmtId="174" fontId="28" fillId="0" borderId="76" xfId="4" applyNumberFormat="1" applyFont="1" applyBorder="1" applyAlignment="1">
      <alignment horizontal="center" vertical="center" wrapText="1"/>
    </xf>
    <xf numFmtId="164" fontId="7" fillId="5" borderId="40" xfId="5" applyFont="1" applyFill="1" applyBorder="1" applyAlignment="1">
      <alignment vertical="center" wrapText="1"/>
    </xf>
    <xf numFmtId="164" fontId="7" fillId="5" borderId="42" xfId="5" applyFont="1" applyFill="1" applyBorder="1" applyAlignment="1">
      <alignment vertical="center" wrapText="1"/>
    </xf>
    <xf numFmtId="164" fontId="14" fillId="5" borderId="61" xfId="5" applyFont="1" applyFill="1" applyBorder="1" applyAlignment="1">
      <alignment vertical="center" wrapText="1"/>
    </xf>
    <xf numFmtId="174" fontId="17" fillId="0" borderId="14" xfId="3" applyNumberFormat="1" applyFont="1" applyFill="1" applyBorder="1" applyAlignment="1">
      <alignment horizontal="center" vertical="center" wrapText="1"/>
    </xf>
    <xf numFmtId="174" fontId="17" fillId="0" borderId="76" xfId="3" applyNumberFormat="1" applyFont="1" applyFill="1" applyBorder="1" applyAlignment="1">
      <alignment horizontal="center" vertical="center" wrapText="1"/>
    </xf>
    <xf numFmtId="174" fontId="17" fillId="0" borderId="9" xfId="3" applyNumberFormat="1" applyFont="1" applyFill="1" applyBorder="1" applyAlignment="1">
      <alignment horizontal="center" vertical="center" wrapText="1"/>
    </xf>
    <xf numFmtId="174" fontId="17" fillId="0" borderId="38" xfId="3" applyNumberFormat="1" applyFont="1" applyFill="1" applyBorder="1" applyAlignment="1">
      <alignment horizontal="center" vertical="center" wrapText="1"/>
    </xf>
    <xf numFmtId="174" fontId="17" fillId="0" borderId="64" xfId="3" applyNumberFormat="1" applyFont="1" applyFill="1" applyBorder="1" applyAlignment="1">
      <alignment horizontal="center" vertical="center" wrapText="1"/>
    </xf>
    <xf numFmtId="174" fontId="17" fillId="0" borderId="43" xfId="3" applyNumberFormat="1" applyFont="1" applyFill="1" applyBorder="1" applyAlignment="1">
      <alignment horizontal="center" vertical="center" wrapText="1"/>
    </xf>
    <xf numFmtId="164" fontId="17" fillId="5" borderId="45" xfId="5" applyFont="1" applyFill="1" applyBorder="1" applyAlignment="1">
      <alignment vertical="center" wrapText="1"/>
    </xf>
    <xf numFmtId="174" fontId="17" fillId="0" borderId="22" xfId="3" applyNumberFormat="1" applyFont="1" applyFill="1" applyBorder="1" applyAlignment="1">
      <alignment horizontal="center" vertical="center" wrapText="1"/>
    </xf>
    <xf numFmtId="174" fontId="17" fillId="0" borderId="56" xfId="3" applyNumberFormat="1" applyFont="1" applyFill="1" applyBorder="1" applyAlignment="1">
      <alignment horizontal="center" vertical="center" wrapText="1"/>
    </xf>
    <xf numFmtId="164" fontId="17" fillId="5" borderId="0" xfId="5" applyFont="1" applyFill="1" applyAlignment="1">
      <alignment horizontal="center" vertical="center" wrapText="1"/>
    </xf>
    <xf numFmtId="164" fontId="17" fillId="5" borderId="26" xfId="5" applyFont="1" applyFill="1" applyBorder="1" applyAlignment="1">
      <alignment horizontal="center" vertical="center"/>
    </xf>
    <xf numFmtId="165" fontId="7" fillId="5" borderId="36" xfId="5" applyNumberFormat="1" applyFont="1" applyFill="1" applyBorder="1" applyAlignment="1">
      <alignment horizontal="center" vertical="center" wrapText="1"/>
    </xf>
    <xf numFmtId="166" fontId="16" fillId="0" borderId="77" xfId="4" applyNumberFormat="1" applyFont="1" applyBorder="1" applyAlignment="1">
      <alignment horizontal="center" vertical="center" wrapText="1"/>
    </xf>
    <xf numFmtId="166" fontId="16" fillId="0" borderId="78" xfId="4" applyNumberFormat="1" applyFont="1" applyBorder="1" applyAlignment="1">
      <alignment horizontal="center" vertical="center" wrapText="1"/>
    </xf>
    <xf numFmtId="166" fontId="7" fillId="0" borderId="79" xfId="5" applyNumberFormat="1" applyFont="1" applyBorder="1" applyAlignment="1">
      <alignment horizontal="center" wrapText="1"/>
    </xf>
    <xf numFmtId="166" fontId="7" fillId="0" borderId="80" xfId="5" applyNumberFormat="1" applyFont="1" applyBorder="1" applyAlignment="1">
      <alignment horizontal="center" wrapText="1"/>
    </xf>
    <xf numFmtId="166" fontId="7" fillId="0" borderId="81" xfId="5" applyNumberFormat="1" applyFont="1" applyBorder="1" applyAlignment="1">
      <alignment horizontal="center" wrapText="1"/>
    </xf>
    <xf numFmtId="166" fontId="16" fillId="0" borderId="82" xfId="4" applyNumberFormat="1" applyFont="1" applyBorder="1" applyAlignment="1">
      <alignment horizontal="center" vertical="center" wrapText="1"/>
    </xf>
    <xf numFmtId="166" fontId="16" fillId="0" borderId="83" xfId="4" applyNumberFormat="1" applyFont="1" applyBorder="1" applyAlignment="1">
      <alignment horizontal="center" vertical="center" wrapText="1"/>
    </xf>
    <xf numFmtId="164" fontId="14" fillId="5" borderId="84" xfId="5" applyFont="1" applyFill="1" applyBorder="1" applyAlignment="1">
      <alignment vertical="center" wrapText="1"/>
    </xf>
    <xf numFmtId="165" fontId="7" fillId="11" borderId="85" xfId="5" applyNumberFormat="1" applyFont="1" applyFill="1" applyBorder="1" applyAlignment="1">
      <alignment horizontal="center" vertical="center" wrapText="1"/>
    </xf>
    <xf numFmtId="164" fontId="7" fillId="11" borderId="85" xfId="5" applyFont="1" applyFill="1" applyBorder="1" applyAlignment="1">
      <alignment horizontal="center" vertical="center" wrapText="1"/>
    </xf>
    <xf numFmtId="166" fontId="14" fillId="0" borderId="79" xfId="5" applyNumberFormat="1" applyFont="1" applyBorder="1" applyAlignment="1">
      <alignment horizontal="center" wrapText="1"/>
    </xf>
    <xf numFmtId="166" fontId="14" fillId="0" borderId="80" xfId="5" applyNumberFormat="1" applyFont="1" applyBorder="1" applyAlignment="1">
      <alignment horizontal="center" wrapText="1"/>
    </xf>
    <xf numFmtId="166" fontId="14" fillId="0" borderId="81" xfId="5" applyNumberFormat="1" applyFont="1" applyBorder="1" applyAlignment="1">
      <alignment horizontal="center" wrapText="1"/>
    </xf>
    <xf numFmtId="164" fontId="14" fillId="5" borderId="67" xfId="5" applyFont="1" applyFill="1" applyBorder="1" applyAlignment="1">
      <alignment horizontal="center" vertical="center" wrapText="1"/>
    </xf>
    <xf numFmtId="164" fontId="7" fillId="5" borderId="84" xfId="5" applyFont="1" applyFill="1" applyBorder="1" applyAlignment="1">
      <alignment vertical="center" wrapText="1"/>
    </xf>
    <xf numFmtId="166" fontId="7" fillId="0" borderId="86" xfId="5" applyNumberFormat="1" applyFont="1" applyBorder="1" applyAlignment="1">
      <alignment horizontal="center" wrapText="1"/>
    </xf>
    <xf numFmtId="166" fontId="7" fillId="0" borderId="87" xfId="5" applyNumberFormat="1" applyFont="1" applyBorder="1" applyAlignment="1">
      <alignment horizontal="center" wrapText="1"/>
    </xf>
    <xf numFmtId="166" fontId="7" fillId="0" borderId="88" xfId="5" applyNumberFormat="1" applyFont="1" applyBorder="1" applyAlignment="1">
      <alignment horizontal="center" wrapText="1"/>
    </xf>
    <xf numFmtId="164" fontId="7" fillId="5" borderId="85" xfId="5" applyFont="1" applyFill="1" applyBorder="1" applyAlignment="1">
      <alignment horizontal="center" vertical="center" wrapText="1"/>
    </xf>
    <xf numFmtId="166" fontId="7" fillId="0" borderId="89" xfId="5" applyNumberFormat="1" applyFont="1" applyBorder="1" applyAlignment="1">
      <alignment horizontal="center" wrapText="1"/>
    </xf>
    <xf numFmtId="166" fontId="7" fillId="0" borderId="90" xfId="5" applyNumberFormat="1" applyFont="1" applyBorder="1" applyAlignment="1">
      <alignment horizontal="center" wrapText="1"/>
    </xf>
    <xf numFmtId="166" fontId="7" fillId="0" borderId="91" xfId="5" applyNumberFormat="1" applyFont="1" applyBorder="1" applyAlignment="1">
      <alignment horizontal="center" wrapText="1"/>
    </xf>
    <xf numFmtId="165" fontId="17" fillId="5" borderId="46" xfId="5" applyNumberFormat="1" applyFont="1" applyFill="1" applyBorder="1" applyAlignment="1">
      <alignment horizontal="center" vertical="center" wrapText="1"/>
    </xf>
    <xf numFmtId="166" fontId="29" fillId="0" borderId="82" xfId="4" applyNumberFormat="1" applyFont="1" applyBorder="1" applyAlignment="1">
      <alignment horizontal="center" vertical="center" wrapText="1"/>
    </xf>
    <xf numFmtId="166" fontId="29" fillId="0" borderId="83" xfId="4" applyNumberFormat="1" applyFont="1" applyBorder="1" applyAlignment="1">
      <alignment horizontal="center" vertical="center" wrapText="1"/>
    </xf>
    <xf numFmtId="164" fontId="17" fillId="5" borderId="27" xfId="5" applyFont="1" applyFill="1" applyBorder="1" applyAlignment="1">
      <alignment horizontal="center" vertical="center"/>
    </xf>
    <xf numFmtId="164" fontId="7" fillId="12" borderId="53" xfId="5" applyFont="1" applyFill="1" applyBorder="1" applyAlignment="1">
      <alignment vertical="top" wrapText="1"/>
    </xf>
    <xf numFmtId="175" fontId="7" fillId="5" borderId="0" xfId="5" applyNumberFormat="1" applyFont="1" applyFill="1" applyAlignment="1">
      <alignment vertical="top" wrapText="1"/>
    </xf>
    <xf numFmtId="176" fontId="7" fillId="5" borderId="0" xfId="5" applyNumberFormat="1" applyFont="1" applyFill="1" applyAlignment="1">
      <alignment vertical="top" wrapText="1"/>
    </xf>
    <xf numFmtId="177" fontId="7" fillId="5" borderId="0" xfId="5" applyNumberFormat="1" applyFont="1" applyFill="1" applyAlignment="1">
      <alignment vertical="top" wrapText="1"/>
    </xf>
    <xf numFmtId="0" fontId="17" fillId="5" borderId="0" xfId="6" applyFont="1" applyFill="1" applyAlignment="1">
      <alignment vertical="top"/>
    </xf>
    <xf numFmtId="164" fontId="15" fillId="0" borderId="0" xfId="5" applyFont="1">
      <alignment vertical="top"/>
    </xf>
  </cellXfs>
  <cellStyles count="9">
    <cellStyle name="Calculation" xfId="3" builtinId="22"/>
    <cellStyle name="Currency 2" xfId="7" xr:uid="{155F329F-2D40-4D0B-B728-C475702810BB}"/>
    <cellStyle name="Input" xfId="2" builtinId="20"/>
    <cellStyle name="Linked Cell" xfId="4" builtinId="24"/>
    <cellStyle name="Normal" xfId="0" builtinId="0"/>
    <cellStyle name="Normal 2" xfId="6" xr:uid="{5486448F-9C65-405F-AAA8-6BA301F006A0}"/>
    <cellStyle name="Normal 3" xfId="5" xr:uid="{1BB1140F-7A04-4708-A30C-78956EE8DA57}"/>
    <cellStyle name="Percent" xfId="1" builtinId="5"/>
    <cellStyle name="Percent 2 3" xfId="8" xr:uid="{9BB989D5-FBDD-4E2D-BDB0-78A367ECF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 The Cable Connection'!$E$151</c:f>
          <c:strCache>
            <c:ptCount val="1"/>
            <c:pt idx="0">
              <c:v> Connectors (1 set) </c:v>
            </c:pt>
          </c:strCache>
        </c:strRef>
      </c:tx>
      <c:layout>
        <c:manualLayout>
          <c:xMode val="edge"/>
          <c:yMode val="edge"/>
          <c:x val="0.322620332740664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3"/>
          <c:y val="0.17171296296296301"/>
          <c:w val="0.85855796150481201"/>
          <c:h val="0.66438283756197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5B-4151-8576-010FF7076602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5B-4151-8576-010FF707660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5B-4151-8576-010FF7076602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5B-4151-8576-010FF707660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5B-4151-8576-010FF7076602}"/>
              </c:ext>
            </c:extLst>
          </c:dPt>
          <c:cat>
            <c:strRef>
              <c:f>'3a. The Cable Connection'!$F$149:$L$149</c:f>
              <c:strCache>
                <c:ptCount val="7"/>
                <c:pt idx="0">
                  <c:v> A </c:v>
                </c:pt>
                <c:pt idx="1">
                  <c:v> B </c:v>
                </c:pt>
                <c:pt idx="2">
                  <c:v> C </c:v>
                </c:pt>
                <c:pt idx="3">
                  <c:v> D  </c:v>
                </c:pt>
                <c:pt idx="4">
                  <c:v> E </c:v>
                </c:pt>
                <c:pt idx="5">
                  <c:v> Manual </c:v>
                </c:pt>
                <c:pt idx="6">
                  <c:v> Auto </c:v>
                </c:pt>
              </c:strCache>
            </c:strRef>
          </c:cat>
          <c:val>
            <c:numRef>
              <c:f>'3a. The Cable Connection'!$F$151:$L$151</c:f>
              <c:numCache>
                <c:formatCode>"$"#,##0.00_);[Red]\("$"#,##0.00\)</c:formatCode>
                <c:ptCount val="7"/>
                <c:pt idx="0">
                  <c:v>2.15</c:v>
                </c:pt>
                <c:pt idx="1">
                  <c:v>1.5</c:v>
                </c:pt>
                <c:pt idx="2">
                  <c:v>1.76</c:v>
                </c:pt>
                <c:pt idx="3">
                  <c:v>1.4</c:v>
                </c:pt>
                <c:pt idx="4" formatCode="#,##0_);\(#,##0\);&quot;-  &quot;;&quot; &quot;@&quot; &quot;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5B-4151-8576-010FF7076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49475872"/>
        <c:axId val="-2049471840"/>
      </c:barChart>
      <c:catAx>
        <c:axId val="-204947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Suppliers</a:t>
                </a:r>
                <a:r>
                  <a:rPr lang="en-US" sz="1100" b="1" baseline="0"/>
                  <a:t> V. Should Cost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0.34558902012248499"/>
              <c:y val="0.92393518518518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9471840"/>
        <c:crosses val="autoZero"/>
        <c:auto val="1"/>
        <c:lblAlgn val="ctr"/>
        <c:lblOffset val="100"/>
        <c:noMultiLvlLbl val="0"/>
      </c:catAx>
      <c:valAx>
        <c:axId val="-2049471840"/>
        <c:scaling>
          <c:orientation val="minMax"/>
        </c:scaling>
        <c:delete val="0"/>
        <c:axPos val="l"/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947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 The Cable Connection'!$E$157</c:f>
          <c:strCache>
            <c:ptCount val="1"/>
            <c:pt idx="0">
              <c:v> GSA &amp; other exp. </c:v>
            </c:pt>
          </c:strCache>
        </c:strRef>
      </c:tx>
      <c:layout>
        <c:manualLayout>
          <c:xMode val="edge"/>
          <c:yMode val="edge"/>
          <c:x val="0.336402822231480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3"/>
          <c:y val="0.17171296296296301"/>
          <c:w val="0.85855796150481201"/>
          <c:h val="0.66438283756197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09-4AFA-A2A2-68CAA2DDFB0B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09-4AFA-A2A2-68CAA2DDFB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09-4AFA-A2A2-68CAA2DDFB0B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09-4AFA-A2A2-68CAA2DDFB0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09-4AFA-A2A2-68CAA2DDFB0B}"/>
              </c:ext>
            </c:extLst>
          </c:dPt>
          <c:cat>
            <c:strRef>
              <c:f>'3a. The Cable Connection'!$F$149:$L$149</c:f>
              <c:strCache>
                <c:ptCount val="7"/>
                <c:pt idx="0">
                  <c:v> A </c:v>
                </c:pt>
                <c:pt idx="1">
                  <c:v> B </c:v>
                </c:pt>
                <c:pt idx="2">
                  <c:v> C </c:v>
                </c:pt>
                <c:pt idx="3">
                  <c:v> D  </c:v>
                </c:pt>
                <c:pt idx="4">
                  <c:v> E </c:v>
                </c:pt>
                <c:pt idx="5">
                  <c:v> Manual </c:v>
                </c:pt>
                <c:pt idx="6">
                  <c:v> Auto </c:v>
                </c:pt>
              </c:strCache>
            </c:strRef>
          </c:cat>
          <c:val>
            <c:numRef>
              <c:f>'3a. The Cable Connection'!$F$157:$L$157</c:f>
              <c:numCache>
                <c:formatCode>"$"#,##0.00_);[Red]\("$"#,##0.00\)</c:formatCode>
                <c:ptCount val="7"/>
                <c:pt idx="0">
                  <c:v>7.25</c:v>
                </c:pt>
                <c:pt idx="1">
                  <c:v>7.47</c:v>
                </c:pt>
                <c:pt idx="2">
                  <c:v>11.68</c:v>
                </c:pt>
                <c:pt idx="3">
                  <c:v>7.87</c:v>
                </c:pt>
                <c:pt idx="4" formatCode="#,##0_);\(#,##0\);&quot;-  &quot;;&quot; &quot;@&quot; &quot;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09-4AFA-A2A2-68CAA2DD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49420032"/>
        <c:axId val="-2049416000"/>
      </c:barChart>
      <c:catAx>
        <c:axId val="-204942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Suppliers</a:t>
                </a:r>
                <a:r>
                  <a:rPr lang="en-US" sz="1100" b="1" baseline="0"/>
                  <a:t> V. Should Cost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0.34558902012248499"/>
              <c:y val="0.92393518518518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9416000"/>
        <c:crosses val="autoZero"/>
        <c:auto val="1"/>
        <c:lblAlgn val="ctr"/>
        <c:lblOffset val="100"/>
        <c:noMultiLvlLbl val="0"/>
      </c:catAx>
      <c:valAx>
        <c:axId val="-2049416000"/>
        <c:scaling>
          <c:orientation val="minMax"/>
        </c:scaling>
        <c:delete val="0"/>
        <c:axPos val="l"/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942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171</xdr:row>
      <xdr:rowOff>190498</xdr:rowOff>
    </xdr:from>
    <xdr:to>
      <xdr:col>11</xdr:col>
      <xdr:colOff>38996</xdr:colOff>
      <xdr:row>176</xdr:row>
      <xdr:rowOff>97972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E453E7-8821-47CD-B704-33E5CCCFDA20}"/>
            </a:ext>
          </a:extLst>
        </xdr:cNvPr>
        <xdr:cNvSpPr txBox="1"/>
      </xdr:nvSpPr>
      <xdr:spPr>
        <a:xfrm>
          <a:off x="777240" y="38770558"/>
          <a:ext cx="9960236" cy="8980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0</xdr:colOff>
      <xdr:row>180</xdr:row>
      <xdr:rowOff>4081</xdr:rowOff>
    </xdr:from>
    <xdr:to>
      <xdr:col>11</xdr:col>
      <xdr:colOff>38996</xdr:colOff>
      <xdr:row>185</xdr:row>
      <xdr:rowOff>163286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DC8EC0-2756-4887-A838-0C73CEBC68C0}"/>
            </a:ext>
          </a:extLst>
        </xdr:cNvPr>
        <xdr:cNvSpPr txBox="1"/>
      </xdr:nvSpPr>
      <xdr:spPr>
        <a:xfrm>
          <a:off x="777240" y="40367221"/>
          <a:ext cx="9960236" cy="11498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20</xdr:col>
      <xdr:colOff>573367</xdr:colOff>
      <xdr:row>142</xdr:row>
      <xdr:rowOff>278403</xdr:rowOff>
    </xdr:from>
    <xdr:to>
      <xdr:col>27</xdr:col>
      <xdr:colOff>0</xdr:colOff>
      <xdr:row>153</xdr:row>
      <xdr:rowOff>206997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F099BA-B7EF-41F6-A599-363BBA697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542366</xdr:colOff>
      <xdr:row>154</xdr:row>
      <xdr:rowOff>0</xdr:rowOff>
    </xdr:from>
    <xdr:to>
      <xdr:col>27</xdr:col>
      <xdr:colOff>0</xdr:colOff>
      <xdr:row>165</xdr:row>
      <xdr:rowOff>138953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86C725-E234-4F82-9AB2-78C43C895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188</xdr:row>
      <xdr:rowOff>0</xdr:rowOff>
    </xdr:from>
    <xdr:to>
      <xdr:col>11</xdr:col>
      <xdr:colOff>38996</xdr:colOff>
      <xdr:row>193</xdr:row>
      <xdr:rowOff>54428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74E037-89CA-418D-A8D1-FC60FE8E2EFC}"/>
            </a:ext>
          </a:extLst>
        </xdr:cNvPr>
        <xdr:cNvSpPr txBox="1"/>
      </xdr:nvSpPr>
      <xdr:spPr>
        <a:xfrm>
          <a:off x="777240" y="41948100"/>
          <a:ext cx="9960236" cy="10450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/>
        </a:p>
      </xdr:txBody>
    </xdr:sp>
    <xdr:clientData/>
  </xdr:twoCellAnchor>
  <xdr:twoCellAnchor>
    <xdr:from>
      <xdr:col>3</xdr:col>
      <xdr:colOff>174172</xdr:colOff>
      <xdr:row>195</xdr:row>
      <xdr:rowOff>119742</xdr:rowOff>
    </xdr:from>
    <xdr:to>
      <xdr:col>10</xdr:col>
      <xdr:colOff>1399710</xdr:colOff>
      <xdr:row>200</xdr:row>
      <xdr:rowOff>174170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7B612DD-F40E-40CB-A3A4-19C53D5ED505}"/>
            </a:ext>
          </a:extLst>
        </xdr:cNvPr>
        <xdr:cNvSpPr txBox="1"/>
      </xdr:nvSpPr>
      <xdr:spPr>
        <a:xfrm>
          <a:off x="722812" y="43454682"/>
          <a:ext cx="9958058" cy="10450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CS%202023\Instructor%20Folder\Case%20Study\Corporate\BLANK%20Case%20Book-%202023.xlsx" TargetMode="External"/><Relationship Id="rId1" Type="http://schemas.openxmlformats.org/officeDocument/2006/relationships/externalLinkPath" Target="/TCS%202023/Instructor%20Folder/Case%20Study/Corporate/BLANK%20Case%20Book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. Coating the Price"/>
      <sheetName val="1b. Driving Price Down "/>
      <sheetName val="1c. Driving Price Down"/>
      <sheetName val="2a. Doing IT Right"/>
      <sheetName val="2b. Drumming Up the Price"/>
      <sheetName val="3a. The Cable Connection"/>
      <sheetName val="4a. A Steel Deal"/>
      <sheetName val="4b. A Temporary Solution"/>
      <sheetName val="5a. Techno Inc."/>
      <sheetName val="5b. ARC Media Corp."/>
    </sheetNames>
    <sheetDataSet>
      <sheetData sheetId="0"/>
      <sheetData sheetId="1"/>
      <sheetData sheetId="2"/>
      <sheetData sheetId="3"/>
      <sheetData sheetId="4"/>
      <sheetData sheetId="5">
        <row r="149">
          <cell r="F149" t="str">
            <v>A</v>
          </cell>
          <cell r="G149" t="str">
            <v>B</v>
          </cell>
          <cell r="H149" t="str">
            <v>C</v>
          </cell>
          <cell r="I149" t="str">
            <v xml:space="preserve">D </v>
          </cell>
          <cell r="J149" t="str">
            <v>E</v>
          </cell>
          <cell r="K149" t="str">
            <v>Manual</v>
          </cell>
          <cell r="L149" t="str">
            <v>Auto</v>
          </cell>
        </row>
        <row r="151">
          <cell r="E151" t="str">
            <v>Connectors (1 set)</v>
          </cell>
          <cell r="F151">
            <v>2.15</v>
          </cell>
          <cell r="G151">
            <v>1.5</v>
          </cell>
          <cell r="H151">
            <v>1.76</v>
          </cell>
          <cell r="I151">
            <v>1.4</v>
          </cell>
          <cell r="J151" t="str">
            <v>*</v>
          </cell>
          <cell r="K151">
            <v>0</v>
          </cell>
          <cell r="L151">
            <v>0</v>
          </cell>
        </row>
        <row r="157">
          <cell r="E157" t="str">
            <v>GSA &amp; other exp.</v>
          </cell>
          <cell r="F157">
            <v>7.25</v>
          </cell>
          <cell r="G157">
            <v>7.47</v>
          </cell>
          <cell r="H157">
            <v>11.68</v>
          </cell>
          <cell r="I157">
            <v>7.87</v>
          </cell>
          <cell r="J157" t="str">
            <v>*</v>
          </cell>
          <cell r="K157">
            <v>0</v>
          </cell>
          <cell r="L157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CB88-E801-4652-B541-6C800B8EE0EC}">
  <dimension ref="A1:AA205"/>
  <sheetViews>
    <sheetView showGridLines="0" tabSelected="1" zoomScale="70" zoomScaleNormal="70" workbookViewId="0">
      <selection activeCell="C1" sqref="C1"/>
    </sheetView>
  </sheetViews>
  <sheetFormatPr defaultColWidth="9.109375" defaultRowHeight="15.6" x14ac:dyDescent="0.3"/>
  <cols>
    <col min="1" max="3" width="2.6640625" style="10" customWidth="1"/>
    <col min="4" max="4" width="3.33203125" style="10" customWidth="1"/>
    <col min="5" max="27" width="20.6640625" style="12" customWidth="1"/>
    <col min="28" max="16384" width="9.109375" style="262"/>
  </cols>
  <sheetData>
    <row r="1" spans="1:27" s="2" customFormat="1" x14ac:dyDescent="0.3">
      <c r="A1" s="1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2" customFormat="1" x14ac:dyDescent="0.3">
      <c r="A2" s="6" t="s">
        <v>1</v>
      </c>
      <c r="B2" s="7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8" customFormat="1" x14ac:dyDescent="0.3">
      <c r="B3" s="9"/>
      <c r="C3" s="10"/>
      <c r="D3" s="11"/>
      <c r="E3" s="12"/>
      <c r="F3" s="12"/>
      <c r="G3" s="12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8" customFormat="1" x14ac:dyDescent="0.3">
      <c r="A4" s="9" t="s">
        <v>2</v>
      </c>
      <c r="C4" s="10"/>
      <c r="D4" s="11"/>
      <c r="E4" s="12"/>
      <c r="F4" s="12"/>
      <c r="G4" s="12"/>
      <c r="H4" s="12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8" customFormat="1" x14ac:dyDescent="0.3">
      <c r="B5" s="15" t="s">
        <v>3</v>
      </c>
      <c r="C5" s="10"/>
      <c r="D5" s="11"/>
      <c r="E5" s="15" t="s">
        <v>4</v>
      </c>
      <c r="F5" s="12"/>
      <c r="G5" s="12"/>
      <c r="H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8" customFormat="1" x14ac:dyDescent="0.3">
      <c r="B6" s="10" t="s">
        <v>5</v>
      </c>
      <c r="C6" s="10"/>
      <c r="D6" s="10"/>
      <c r="E6" s="10" t="s">
        <v>6</v>
      </c>
      <c r="F6" s="12"/>
      <c r="G6" s="12"/>
      <c r="H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s="8" customFormat="1" x14ac:dyDescent="0.3">
      <c r="B7" s="10" t="s">
        <v>7</v>
      </c>
      <c r="C7" s="10"/>
      <c r="D7" s="10"/>
      <c r="E7" s="10" t="s">
        <v>8</v>
      </c>
      <c r="F7" s="12"/>
      <c r="G7" s="12"/>
      <c r="H7" s="12"/>
      <c r="I7" s="14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s="8" customFormat="1" x14ac:dyDescent="0.3">
      <c r="B8" s="10" t="s">
        <v>9</v>
      </c>
      <c r="C8" s="10"/>
      <c r="D8" s="10"/>
      <c r="E8" s="10" t="s">
        <v>10</v>
      </c>
      <c r="F8" s="12"/>
      <c r="G8" s="12"/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s="8" customFormat="1" x14ac:dyDescent="0.3">
      <c r="B9" s="10" t="s">
        <v>11</v>
      </c>
      <c r="C9" s="10"/>
      <c r="D9" s="10"/>
      <c r="E9" s="10" t="s">
        <v>12</v>
      </c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s="8" customFormat="1" x14ac:dyDescent="0.3">
      <c r="B10" s="10" t="s">
        <v>13</v>
      </c>
      <c r="C10" s="10"/>
      <c r="D10" s="10"/>
      <c r="E10" s="10" t="s">
        <v>14</v>
      </c>
      <c r="F10" s="12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s="8" customFormat="1" x14ac:dyDescent="0.3">
      <c r="B11" s="10" t="s">
        <v>15</v>
      </c>
      <c r="C11" s="10"/>
      <c r="D11" s="10"/>
      <c r="E11" s="10" t="s">
        <v>16</v>
      </c>
      <c r="F11" s="12"/>
      <c r="G11" s="1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8" customFormat="1" x14ac:dyDescent="0.3">
      <c r="B12" s="10"/>
      <c r="C12" s="10"/>
      <c r="D12" s="10"/>
      <c r="E12" s="10"/>
      <c r="F12" s="12"/>
      <c r="G12" s="12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s="8" customFormat="1" x14ac:dyDescent="0.3">
      <c r="B13" s="10"/>
      <c r="C13" s="10"/>
      <c r="D13" s="10"/>
      <c r="E13" s="10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8" customFormat="1" ht="16.2" thickBot="1" x14ac:dyDescent="0.35">
      <c r="C14" s="16" t="s">
        <v>17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s="8" customFormat="1" ht="16.2" thickBot="1" x14ac:dyDescent="0.35">
      <c r="E15" s="17" t="s">
        <v>18</v>
      </c>
      <c r="F15" s="18" t="s">
        <v>19</v>
      </c>
      <c r="G15" s="18" t="s">
        <v>20</v>
      </c>
      <c r="H15" s="18" t="s">
        <v>21</v>
      </c>
      <c r="I15" s="18" t="s">
        <v>22</v>
      </c>
      <c r="J15" s="19" t="s">
        <v>23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s="8" customFormat="1" x14ac:dyDescent="0.3">
      <c r="E16" s="20" t="s">
        <v>24</v>
      </c>
      <c r="F16" s="21">
        <v>19.5</v>
      </c>
      <c r="G16" s="21">
        <v>28.1</v>
      </c>
      <c r="H16" s="21">
        <v>32.5</v>
      </c>
      <c r="I16" s="21">
        <v>27.75</v>
      </c>
      <c r="J16" s="22" t="s">
        <v>25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s="8" customFormat="1" x14ac:dyDescent="0.3">
      <c r="E17" s="23" t="s">
        <v>26</v>
      </c>
      <c r="F17" s="24">
        <v>2.15</v>
      </c>
      <c r="G17" s="24">
        <v>1.5</v>
      </c>
      <c r="H17" s="24">
        <v>1.76</v>
      </c>
      <c r="I17" s="24">
        <v>1.4</v>
      </c>
      <c r="J17" s="25" t="s">
        <v>25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s="8" customFormat="1" ht="16.2" thickBot="1" x14ac:dyDescent="0.35">
      <c r="E18" s="26" t="s">
        <v>27</v>
      </c>
      <c r="F18" s="27"/>
      <c r="G18" s="27"/>
      <c r="H18" s="27"/>
      <c r="I18" s="27"/>
      <c r="J18" s="28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8" customFormat="1" x14ac:dyDescent="0.3">
      <c r="E19" s="29" t="s">
        <v>28</v>
      </c>
      <c r="F19" s="21">
        <f>F16+F17</f>
        <v>21.65</v>
      </c>
      <c r="G19" s="21">
        <f>G16+G17</f>
        <v>29.6</v>
      </c>
      <c r="H19" s="21">
        <f>H16+H17</f>
        <v>34.26</v>
      </c>
      <c r="I19" s="21">
        <f>I16+I17</f>
        <v>29.15</v>
      </c>
      <c r="J19" s="22" t="s">
        <v>29</v>
      </c>
      <c r="K19" s="14"/>
      <c r="L19" s="14"/>
      <c r="M19" s="14"/>
      <c r="N19" s="14"/>
      <c r="O19" s="1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s="8" customFormat="1" x14ac:dyDescent="0.3">
      <c r="E20" s="30" t="s">
        <v>30</v>
      </c>
      <c r="F20" s="24">
        <v>3.65</v>
      </c>
      <c r="G20" s="24">
        <v>0.38</v>
      </c>
      <c r="H20" s="24">
        <v>2.1</v>
      </c>
      <c r="I20" s="24">
        <v>0.51</v>
      </c>
      <c r="J20" s="25" t="s">
        <v>29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s="8" customFormat="1" ht="16.2" thickBot="1" x14ac:dyDescent="0.35">
      <c r="E21" s="31" t="s">
        <v>31</v>
      </c>
      <c r="F21" s="32">
        <v>5.49</v>
      </c>
      <c r="G21" s="32">
        <v>1.1599999999999999</v>
      </c>
      <c r="H21" s="32">
        <v>2.2400000000000002</v>
      </c>
      <c r="I21" s="32">
        <v>1.46</v>
      </c>
      <c r="J21" s="33" t="s">
        <v>25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s="8" customFormat="1" x14ac:dyDescent="0.3">
      <c r="E22" s="34" t="s">
        <v>32</v>
      </c>
      <c r="F22" s="35">
        <f>SUM(F19:F21)</f>
        <v>30.79</v>
      </c>
      <c r="G22" s="35">
        <f>SUM(G19:G21)</f>
        <v>31.14</v>
      </c>
      <c r="H22" s="35">
        <f>SUM(H19:H21)</f>
        <v>38.6</v>
      </c>
      <c r="I22" s="35">
        <f>SUM(I19:I21)</f>
        <v>31.12</v>
      </c>
      <c r="J22" s="36" t="s">
        <v>25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s="8" customFormat="1" x14ac:dyDescent="0.3">
      <c r="E23" s="30" t="s">
        <v>33</v>
      </c>
      <c r="F23" s="37">
        <v>7.25</v>
      </c>
      <c r="G23" s="37">
        <v>7.47</v>
      </c>
      <c r="H23" s="37">
        <v>11.68</v>
      </c>
      <c r="I23" s="37">
        <v>7.87</v>
      </c>
      <c r="J23" s="38" t="s">
        <v>25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s="8" customFormat="1" ht="16.2" thickBot="1" x14ac:dyDescent="0.35">
      <c r="E24" s="30" t="s">
        <v>34</v>
      </c>
      <c r="F24" s="39">
        <v>1.1499999999999999</v>
      </c>
      <c r="G24" s="40">
        <v>1.65</v>
      </c>
      <c r="H24" s="40">
        <v>1.05</v>
      </c>
      <c r="I24" s="40">
        <v>0.95</v>
      </c>
      <c r="J24" s="41" t="s">
        <v>25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s="8" customFormat="1" ht="16.8" thickTop="1" thickBot="1" x14ac:dyDescent="0.35">
      <c r="E25" s="42" t="s">
        <v>35</v>
      </c>
      <c r="F25" s="43">
        <f>SUM(F22:F24)</f>
        <v>39.19</v>
      </c>
      <c r="G25" s="43">
        <f>SUM(G22:G24)</f>
        <v>40.26</v>
      </c>
      <c r="H25" s="43">
        <f>SUM(H22:H24)</f>
        <v>51.33</v>
      </c>
      <c r="I25" s="43">
        <f>SUM(I22:I24)</f>
        <v>39.940000000000005</v>
      </c>
      <c r="J25" s="44">
        <v>23.97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s="8" customFormat="1" x14ac:dyDescent="0.3">
      <c r="E26" s="45" t="s">
        <v>36</v>
      </c>
      <c r="F26" s="46"/>
      <c r="G26" s="46"/>
      <c r="H26" s="46"/>
      <c r="I26" s="46"/>
      <c r="J26" s="46"/>
    </row>
    <row r="27" spans="1:27" s="8" customFormat="1" x14ac:dyDescent="0.3">
      <c r="E27" s="45"/>
      <c r="F27" s="46"/>
      <c r="G27" s="46"/>
      <c r="H27" s="46"/>
      <c r="I27" s="46"/>
      <c r="J27" s="46"/>
    </row>
    <row r="28" spans="1:27" s="8" customFormat="1" ht="16.2" thickBot="1" x14ac:dyDescent="0.35">
      <c r="B28" s="10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s="8" customFormat="1" ht="16.2" thickBot="1" x14ac:dyDescent="0.35">
      <c r="A29" s="47" t="s">
        <v>37</v>
      </c>
      <c r="B29" s="48"/>
      <c r="C29" s="49"/>
      <c r="D29" s="50"/>
      <c r="E29" s="51" t="s">
        <v>38</v>
      </c>
      <c r="F29" s="52"/>
    </row>
    <row r="30" spans="1:27" s="8" customFormat="1" x14ac:dyDescent="0.3">
      <c r="A30" s="53"/>
      <c r="B30" s="53"/>
      <c r="C30" s="53"/>
      <c r="D30" s="53"/>
      <c r="E30" s="54"/>
      <c r="F30" s="53"/>
    </row>
    <row r="31" spans="1:27" s="8" customFormat="1" x14ac:dyDescent="0.3">
      <c r="C31" s="16" t="s">
        <v>39</v>
      </c>
      <c r="E31" s="13"/>
      <c r="F31" s="13"/>
      <c r="G31" s="55"/>
      <c r="H31" s="56"/>
      <c r="I31" s="57"/>
      <c r="J31" s="57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s="8" customFormat="1" ht="16.2" thickBot="1" x14ac:dyDescent="0.35">
      <c r="C32" s="16"/>
      <c r="D32" s="58" t="s">
        <v>40</v>
      </c>
      <c r="E32" s="13"/>
      <c r="F32" s="13"/>
      <c r="G32" s="13"/>
      <c r="H32" s="13"/>
      <c r="I32" s="57"/>
      <c r="J32" s="5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3:27" s="8" customFormat="1" x14ac:dyDescent="0.3">
      <c r="C33" s="16"/>
      <c r="D33" s="58"/>
      <c r="E33" s="59" t="s">
        <v>41</v>
      </c>
      <c r="F33" s="60" t="s">
        <v>42</v>
      </c>
      <c r="G33" s="61" t="s">
        <v>43</v>
      </c>
      <c r="H33" s="60" t="s">
        <v>44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3:27" s="8" customFormat="1" x14ac:dyDescent="0.3">
      <c r="C34" s="16"/>
      <c r="D34" s="58"/>
      <c r="E34" s="62" t="s">
        <v>45</v>
      </c>
      <c r="F34" s="63" t="s">
        <v>46</v>
      </c>
      <c r="G34" s="64">
        <v>1</v>
      </c>
      <c r="H34" s="63">
        <v>1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3:27" s="8" customFormat="1" x14ac:dyDescent="0.3">
      <c r="C35" s="16"/>
      <c r="D35" s="58"/>
      <c r="E35" s="62" t="s">
        <v>47</v>
      </c>
      <c r="F35" s="65" t="s">
        <v>46</v>
      </c>
      <c r="G35" s="66">
        <v>0.25700000000000001</v>
      </c>
      <c r="H35" s="65">
        <v>0.30099999999999999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3:27" s="8" customFormat="1" x14ac:dyDescent="0.3">
      <c r="C36" s="16"/>
      <c r="D36" s="58"/>
      <c r="E36" s="62" t="s">
        <v>48</v>
      </c>
      <c r="F36" s="65" t="s">
        <v>46</v>
      </c>
      <c r="G36" s="66">
        <v>0.19700000000000001</v>
      </c>
      <c r="H36" s="65">
        <v>0.23699999999999999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3:27" s="8" customFormat="1" x14ac:dyDescent="0.3">
      <c r="C37" s="16"/>
      <c r="D37" s="58"/>
      <c r="E37" s="62" t="s">
        <v>49</v>
      </c>
      <c r="F37" s="65" t="s">
        <v>46</v>
      </c>
      <c r="G37" s="66">
        <v>0.06</v>
      </c>
      <c r="H37" s="65">
        <v>6.5000000000000002E-2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3:27" s="8" customFormat="1" ht="31.2" x14ac:dyDescent="0.3">
      <c r="C38" s="16"/>
      <c r="D38" s="58"/>
      <c r="E38" s="62" t="s">
        <v>50</v>
      </c>
      <c r="F38" s="65" t="s">
        <v>46</v>
      </c>
      <c r="G38" s="66">
        <v>8.0000000000000002E-3</v>
      </c>
      <c r="H38" s="65">
        <v>1.6E-2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3:27" s="8" customFormat="1" ht="16.2" thickBot="1" x14ac:dyDescent="0.35">
      <c r="C39" s="16"/>
      <c r="D39" s="58"/>
      <c r="E39" s="67" t="s">
        <v>51</v>
      </c>
      <c r="F39" s="68" t="s">
        <v>46</v>
      </c>
      <c r="G39" s="69">
        <v>5.2999999999999999E-2</v>
      </c>
      <c r="H39" s="68">
        <v>4.9000000000000002E-2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3:27" s="8" customFormat="1" x14ac:dyDescent="0.3">
      <c r="C40" s="16"/>
      <c r="D40" s="58"/>
      <c r="E40" s="45" t="s">
        <v>52</v>
      </c>
      <c r="G40" s="70"/>
      <c r="I40" s="71"/>
      <c r="J40" s="71"/>
    </row>
    <row r="41" spans="3:27" s="8" customFormat="1" x14ac:dyDescent="0.3">
      <c r="C41" s="16"/>
      <c r="E41" s="13"/>
      <c r="F41" s="13"/>
      <c r="G41" s="55"/>
      <c r="H41" s="56"/>
      <c r="I41" s="57"/>
      <c r="J41" s="5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3:27" s="8" customFormat="1" ht="16.2" thickBot="1" x14ac:dyDescent="0.35">
      <c r="D42" s="58" t="s">
        <v>53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3:27" s="8" customFormat="1" x14ac:dyDescent="0.3">
      <c r="D43" s="58"/>
      <c r="E43" s="59" t="s">
        <v>54</v>
      </c>
      <c r="F43" s="72" t="s">
        <v>55</v>
      </c>
      <c r="G43" s="73" t="s">
        <v>56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3:27" s="8" customFormat="1" x14ac:dyDescent="0.3">
      <c r="D44" s="58"/>
      <c r="E44" s="74" t="s">
        <v>19</v>
      </c>
      <c r="F44" s="75" t="s">
        <v>57</v>
      </c>
      <c r="G44" s="76" t="s">
        <v>58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3:27" s="8" customFormat="1" x14ac:dyDescent="0.3">
      <c r="D45" s="58"/>
      <c r="E45" s="74" t="s">
        <v>20</v>
      </c>
      <c r="F45" s="75">
        <v>1000</v>
      </c>
      <c r="G45" s="76" t="s">
        <v>59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3:27" s="8" customFormat="1" x14ac:dyDescent="0.3">
      <c r="D46" s="58"/>
      <c r="E46" s="74" t="s">
        <v>21</v>
      </c>
      <c r="F46" s="75">
        <v>1000</v>
      </c>
      <c r="G46" s="76" t="s">
        <v>59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3:27" s="8" customFormat="1" x14ac:dyDescent="0.3">
      <c r="D47" s="58"/>
      <c r="E47" s="74" t="s">
        <v>22</v>
      </c>
      <c r="F47" s="75">
        <v>1000</v>
      </c>
      <c r="G47" s="76" t="s">
        <v>59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3:27" s="8" customFormat="1" ht="16.2" thickBot="1" x14ac:dyDescent="0.35">
      <c r="E48" s="77" t="s">
        <v>23</v>
      </c>
      <c r="F48" s="78" t="s">
        <v>57</v>
      </c>
      <c r="G48" s="79" t="s">
        <v>58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s="8" customFormat="1" x14ac:dyDescent="0.3">
      <c r="E49" s="45" t="s">
        <v>60</v>
      </c>
      <c r="F49" s="80"/>
      <c r="G49" s="80"/>
    </row>
    <row r="50" spans="1:27" s="8" customFormat="1" x14ac:dyDescent="0.3">
      <c r="E50" s="45"/>
      <c r="F50" s="80"/>
      <c r="G50" s="80"/>
    </row>
    <row r="51" spans="1:27" s="8" customFormat="1" ht="16.2" thickBot="1" x14ac:dyDescent="0.35">
      <c r="B51" s="9"/>
      <c r="C51" s="81" t="s">
        <v>61</v>
      </c>
      <c r="E51" s="82"/>
      <c r="F51" s="82"/>
      <c r="G51" s="82"/>
      <c r="H51" s="8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s="8" customFormat="1" ht="31.8" thickBot="1" x14ac:dyDescent="0.35">
      <c r="B52" s="9"/>
      <c r="D52" s="59"/>
      <c r="E52" s="72" t="s">
        <v>62</v>
      </c>
      <c r="F52" s="83" t="s">
        <v>63</v>
      </c>
      <c r="G52" s="84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s="8" customFormat="1" x14ac:dyDescent="0.3">
      <c r="B53" s="9"/>
      <c r="D53" s="85">
        <v>1</v>
      </c>
      <c r="E53" s="86" t="s">
        <v>64</v>
      </c>
      <c r="F53" s="87"/>
      <c r="G53" s="88"/>
      <c r="H53" s="89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s="8" customFormat="1" ht="31.2" x14ac:dyDescent="0.3">
      <c r="B54" s="9"/>
      <c r="D54" s="90">
        <v>2</v>
      </c>
      <c r="E54" s="91" t="s">
        <v>65</v>
      </c>
      <c r="F54" s="87"/>
      <c r="G54" s="88"/>
      <c r="H54" s="92"/>
      <c r="I54" s="9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s="8" customFormat="1" ht="16.2" thickBot="1" x14ac:dyDescent="0.35">
      <c r="B55" s="9"/>
      <c r="D55" s="94">
        <v>3</v>
      </c>
      <c r="E55" s="95" t="s">
        <v>51</v>
      </c>
      <c r="F55" s="96"/>
      <c r="G55" s="88"/>
      <c r="H55" s="97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s="8" customFormat="1" ht="16.8" thickTop="1" thickBot="1" x14ac:dyDescent="0.35">
      <c r="B56" s="9"/>
      <c r="D56" s="98">
        <v>4</v>
      </c>
      <c r="E56" s="99" t="s">
        <v>66</v>
      </c>
      <c r="F56" s="100">
        <v>1</v>
      </c>
      <c r="G56" s="12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s="8" customFormat="1" x14ac:dyDescent="0.3">
      <c r="B57" s="10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s="8" customFormat="1" ht="16.2" thickBot="1" x14ac:dyDescent="0.35">
      <c r="B58" s="1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s="8" customFormat="1" ht="16.2" thickBot="1" x14ac:dyDescent="0.35">
      <c r="A59" s="47" t="s">
        <v>67</v>
      </c>
      <c r="B59" s="48"/>
      <c r="C59" s="49"/>
      <c r="D59" s="50"/>
      <c r="E59" s="51" t="s">
        <v>68</v>
      </c>
      <c r="F59" s="101"/>
      <c r="G59" s="102"/>
      <c r="H59" s="10"/>
    </row>
    <row r="60" spans="1:27" s="8" customFormat="1" ht="16.2" thickBot="1" x14ac:dyDescent="0.35">
      <c r="B60" s="10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s="105" customFormat="1" ht="18.600000000000001" thickBot="1" x14ac:dyDescent="0.35">
      <c r="A61" s="103"/>
      <c r="B61" s="104" t="s">
        <v>69</v>
      </c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7" s="107" customFormat="1" ht="18" x14ac:dyDescent="0.3">
      <c r="B62" s="10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7" s="8" customFormat="1" x14ac:dyDescent="0.3">
      <c r="B63" s="9" t="s">
        <v>70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s="8" customFormat="1" x14ac:dyDescent="0.3">
      <c r="C64" s="16" t="s">
        <v>71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3:27" s="8" customFormat="1" x14ac:dyDescent="0.3">
      <c r="E65" s="8" t="s">
        <v>72</v>
      </c>
      <c r="F65" s="8" t="s">
        <v>73</v>
      </c>
    </row>
    <row r="66" spans="3:27" s="8" customFormat="1" x14ac:dyDescent="0.3">
      <c r="F66" s="8" t="s">
        <v>74</v>
      </c>
    </row>
    <row r="67" spans="3:27" s="8" customFormat="1" ht="16.2" thickBot="1" x14ac:dyDescent="0.35"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3:27" s="8" customFormat="1" x14ac:dyDescent="0.3">
      <c r="E68" s="13" t="s">
        <v>75</v>
      </c>
      <c r="G68" s="110">
        <v>150</v>
      </c>
      <c r="H68" s="13" t="s">
        <v>76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3:27" s="8" customFormat="1" x14ac:dyDescent="0.3">
      <c r="E69" s="8" t="s">
        <v>77</v>
      </c>
      <c r="G69" s="111">
        <v>1</v>
      </c>
      <c r="H69" s="8" t="s">
        <v>78</v>
      </c>
    </row>
    <row r="70" spans="3:27" s="8" customFormat="1" x14ac:dyDescent="0.3">
      <c r="E70" s="8" t="s">
        <v>79</v>
      </c>
      <c r="G70" s="112">
        <v>165000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3:27" s="8" customFormat="1" ht="16.2" thickBot="1" x14ac:dyDescent="0.35">
      <c r="E71" s="13" t="s">
        <v>80</v>
      </c>
      <c r="G71" s="113" t="s">
        <v>81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3:27" s="8" customFormat="1" x14ac:dyDescent="0.3"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3:27" s="8" customFormat="1" x14ac:dyDescent="0.3">
      <c r="C73" s="16" t="s">
        <v>82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3:27" s="8" customFormat="1" ht="16.2" thickBot="1" x14ac:dyDescent="0.35">
      <c r="D74" s="58" t="s">
        <v>83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3:27" s="8" customFormat="1" ht="46.8" x14ac:dyDescent="0.3">
      <c r="D75" s="58"/>
      <c r="E75" s="114" t="s">
        <v>84</v>
      </c>
      <c r="F75" s="115" t="s">
        <v>85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3:27" s="8" customFormat="1" x14ac:dyDescent="0.3">
      <c r="D76" s="58"/>
      <c r="E76" s="116">
        <v>0.17419999999999999</v>
      </c>
      <c r="F76" s="76" t="s">
        <v>86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3:27" s="8" customFormat="1" ht="16.2" thickBot="1" x14ac:dyDescent="0.35">
      <c r="D77" s="58"/>
      <c r="E77" s="117" t="s">
        <v>87</v>
      </c>
      <c r="F77" s="118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3:27" s="8" customFormat="1" ht="16.2" thickBot="1" x14ac:dyDescent="0.35">
      <c r="D78" s="58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3:27" s="8" customFormat="1" x14ac:dyDescent="0.3">
      <c r="D79" s="58"/>
      <c r="E79" s="114"/>
      <c r="F79" s="119" t="s">
        <v>19</v>
      </c>
      <c r="G79" s="119" t="s">
        <v>20</v>
      </c>
      <c r="H79" s="119" t="s">
        <v>21</v>
      </c>
      <c r="I79" s="119" t="s">
        <v>22</v>
      </c>
      <c r="J79" s="115" t="s">
        <v>23</v>
      </c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3:27" s="8" customFormat="1" ht="47.4" thickBot="1" x14ac:dyDescent="0.35">
      <c r="D80" s="58"/>
      <c r="E80" s="120" t="s">
        <v>88</v>
      </c>
      <c r="F80" s="121">
        <v>0.1</v>
      </c>
      <c r="G80" s="121">
        <v>0.05</v>
      </c>
      <c r="H80" s="121">
        <v>0.1</v>
      </c>
      <c r="I80" s="121">
        <v>0.1</v>
      </c>
      <c r="J80" s="122" t="s">
        <v>89</v>
      </c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2:27" s="8" customFormat="1" x14ac:dyDescent="0.3">
      <c r="E81" s="45" t="s">
        <v>36</v>
      </c>
    </row>
    <row r="82" spans="2:27" s="8" customFormat="1" x14ac:dyDescent="0.3"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2:27" s="8" customFormat="1" ht="16.2" thickBot="1" x14ac:dyDescent="0.35">
      <c r="D83" s="58" t="s">
        <v>90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2:27" s="8" customFormat="1" x14ac:dyDescent="0.3">
      <c r="D84" s="58"/>
      <c r="E84" s="59" t="s">
        <v>91</v>
      </c>
      <c r="F84" s="73" t="s">
        <v>92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2:27" s="8" customFormat="1" x14ac:dyDescent="0.3">
      <c r="D85" s="58"/>
      <c r="E85" s="123" t="s">
        <v>93</v>
      </c>
      <c r="F85" s="124">
        <v>2.4900000000000002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2:27" s="8" customFormat="1" x14ac:dyDescent="0.3">
      <c r="D86" s="58"/>
      <c r="E86" s="123" t="s">
        <v>94</v>
      </c>
      <c r="F86" s="124">
        <v>2</v>
      </c>
      <c r="G86" s="125"/>
      <c r="H86" s="125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2:27" s="8" customFormat="1" ht="16.2" thickBot="1" x14ac:dyDescent="0.35">
      <c r="D87" s="58"/>
      <c r="E87" s="126" t="s">
        <v>95</v>
      </c>
      <c r="F87" s="127">
        <v>1.62</v>
      </c>
      <c r="G87" s="125"/>
      <c r="H87" s="125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2:27" s="8" customFormat="1" x14ac:dyDescent="0.3">
      <c r="D88" s="58"/>
      <c r="E88" s="45" t="s">
        <v>96</v>
      </c>
      <c r="F88" s="128"/>
      <c r="G88" s="128"/>
      <c r="H88" s="128"/>
    </row>
    <row r="89" spans="2:27" s="8" customFormat="1" x14ac:dyDescent="0.3">
      <c r="D89" s="58"/>
      <c r="E89" s="45"/>
      <c r="F89" s="128"/>
      <c r="G89" s="128"/>
      <c r="H89" s="128"/>
    </row>
    <row r="90" spans="2:27" s="8" customFormat="1" ht="16.2" thickBot="1" x14ac:dyDescent="0.35">
      <c r="B90" s="9"/>
      <c r="C90" s="81" t="s">
        <v>97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2:27" s="8" customFormat="1" x14ac:dyDescent="0.3">
      <c r="B91" s="9"/>
      <c r="D91" s="129"/>
      <c r="E91" s="130"/>
      <c r="F91" s="72" t="s">
        <v>98</v>
      </c>
      <c r="G91" s="73"/>
      <c r="H91" s="8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2:27" s="8" customFormat="1" x14ac:dyDescent="0.3">
      <c r="B92" s="9"/>
      <c r="D92" s="131"/>
      <c r="E92" s="132" t="s">
        <v>62</v>
      </c>
      <c r="F92" s="132" t="s">
        <v>99</v>
      </c>
      <c r="G92" s="133" t="s">
        <v>100</v>
      </c>
      <c r="H92" s="8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2:27" s="8" customFormat="1" ht="46.8" x14ac:dyDescent="0.3">
      <c r="B93" s="9"/>
      <c r="D93" s="134">
        <v>1</v>
      </c>
      <c r="E93" s="135" t="s">
        <v>101</v>
      </c>
      <c r="F93" s="136"/>
      <c r="G93" s="137"/>
      <c r="H93" s="88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2:27" s="8" customFormat="1" ht="46.8" x14ac:dyDescent="0.3">
      <c r="B94" s="9"/>
      <c r="D94" s="134">
        <v>2</v>
      </c>
      <c r="E94" s="135" t="s">
        <v>102</v>
      </c>
      <c r="F94" s="136"/>
      <c r="G94" s="137"/>
      <c r="H94" s="88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2:27" s="8" customFormat="1" ht="47.4" thickBot="1" x14ac:dyDescent="0.35">
      <c r="B95" s="9"/>
      <c r="D95" s="134">
        <v>3</v>
      </c>
      <c r="E95" s="138" t="s">
        <v>103</v>
      </c>
      <c r="F95" s="139"/>
      <c r="G95" s="140"/>
      <c r="H95" s="141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2:27" s="8" customFormat="1" ht="32.4" thickTop="1" thickBot="1" x14ac:dyDescent="0.35">
      <c r="B96" s="9"/>
      <c r="D96" s="142">
        <v>4</v>
      </c>
      <c r="E96" s="143" t="s">
        <v>104</v>
      </c>
      <c r="F96" s="144"/>
      <c r="G96" s="145"/>
      <c r="H96" s="141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s="8" customFormat="1" ht="16.2" thickBot="1" x14ac:dyDescent="0.35">
      <c r="D97" s="58"/>
      <c r="E97" s="146"/>
      <c r="F97" s="125"/>
      <c r="G97" s="125"/>
      <c r="H97" s="125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s="105" customFormat="1" ht="18.600000000000001" thickBot="1" x14ac:dyDescent="0.35">
      <c r="A98" s="103"/>
      <c r="B98" s="104" t="s">
        <v>105</v>
      </c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7" s="8" customFormat="1" x14ac:dyDescent="0.3">
      <c r="D99" s="58"/>
      <c r="E99" s="146"/>
      <c r="F99" s="125"/>
      <c r="G99" s="125"/>
      <c r="H99" s="125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s="8" customFormat="1" ht="16.2" thickBot="1" x14ac:dyDescent="0.35">
      <c r="D100" s="147" t="s">
        <v>106</v>
      </c>
      <c r="E100" s="146"/>
      <c r="F100" s="12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s="8" customFormat="1" x14ac:dyDescent="0.3">
      <c r="D101" s="148"/>
      <c r="E101" s="149" t="s">
        <v>107</v>
      </c>
      <c r="F101" s="150" t="s">
        <v>108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s="8" customFormat="1" x14ac:dyDescent="0.3">
      <c r="D102" s="148"/>
      <c r="E102" s="151" t="s">
        <v>109</v>
      </c>
      <c r="F102" s="152">
        <v>1800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s="8" customFormat="1" ht="16.2" thickBot="1" x14ac:dyDescent="0.35">
      <c r="D103" s="148"/>
      <c r="E103" s="153" t="s">
        <v>110</v>
      </c>
      <c r="F103" s="154">
        <v>1800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s="8" customFormat="1" x14ac:dyDescent="0.3">
      <c r="D104" s="148"/>
      <c r="E104" s="45" t="s">
        <v>111</v>
      </c>
      <c r="F104" s="10"/>
    </row>
    <row r="105" spans="1:27" s="8" customFormat="1" x14ac:dyDescent="0.3">
      <c r="D105" s="148"/>
      <c r="E105" s="146"/>
      <c r="F105" s="12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s="8" customFormat="1" ht="16.2" thickBot="1" x14ac:dyDescent="0.35">
      <c r="D106" s="147" t="s">
        <v>112</v>
      </c>
      <c r="E106" s="12"/>
      <c r="F106" s="155"/>
      <c r="G106" s="156"/>
      <c r="H106" s="12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s="8" customFormat="1" x14ac:dyDescent="0.3">
      <c r="D107" s="11"/>
      <c r="E107" s="157" t="s">
        <v>113</v>
      </c>
      <c r="F107" s="158" t="s">
        <v>114</v>
      </c>
      <c r="G107" s="158" t="s">
        <v>115</v>
      </c>
      <c r="H107" s="115" t="s">
        <v>116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s="8" customFormat="1" x14ac:dyDescent="0.3">
      <c r="D108" s="11"/>
      <c r="E108" s="159" t="s">
        <v>107</v>
      </c>
      <c r="F108" s="160" t="s">
        <v>117</v>
      </c>
      <c r="G108" s="160" t="s">
        <v>118</v>
      </c>
      <c r="H108" s="161" t="s">
        <v>119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s="8" customFormat="1" x14ac:dyDescent="0.3">
      <c r="D109" s="11"/>
      <c r="E109" s="151" t="s">
        <v>109</v>
      </c>
      <c r="F109" s="162"/>
      <c r="G109" s="162"/>
      <c r="H109" s="16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s="8" customFormat="1" ht="16.2" thickBot="1" x14ac:dyDescent="0.35">
      <c r="D110" s="11"/>
      <c r="E110" s="153" t="s">
        <v>110</v>
      </c>
      <c r="F110" s="164"/>
      <c r="G110" s="164"/>
      <c r="H110" s="165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s="8" customFormat="1" x14ac:dyDescent="0.3">
      <c r="D111" s="11"/>
      <c r="E111" s="45" t="s">
        <v>120</v>
      </c>
      <c r="F111" s="166"/>
      <c r="G111" s="166"/>
      <c r="H111" s="10"/>
    </row>
    <row r="112" spans="1:27" s="8" customFormat="1" x14ac:dyDescent="0.3">
      <c r="D112" s="11"/>
      <c r="E112" s="146"/>
      <c r="F112" s="155"/>
      <c r="G112" s="155"/>
      <c r="H112" s="12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2:27" s="8" customFormat="1" x14ac:dyDescent="0.3">
      <c r="B113" s="9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2:27" s="8" customFormat="1" ht="16.2" thickBot="1" x14ac:dyDescent="0.35">
      <c r="B114" s="9"/>
      <c r="C114" s="81" t="s">
        <v>121</v>
      </c>
      <c r="E114" s="167"/>
      <c r="F114" s="168"/>
      <c r="G114" s="168"/>
      <c r="H114" s="168"/>
      <c r="I114" s="168"/>
      <c r="J114" s="168"/>
      <c r="K114" s="168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2:27" s="8" customFormat="1" x14ac:dyDescent="0.3">
      <c r="B115" s="9"/>
      <c r="D115" s="59"/>
      <c r="E115" s="72" t="s">
        <v>122</v>
      </c>
      <c r="F115" s="72" t="s">
        <v>19</v>
      </c>
      <c r="G115" s="72" t="s">
        <v>20</v>
      </c>
      <c r="H115" s="72" t="s">
        <v>21</v>
      </c>
      <c r="I115" s="72" t="s">
        <v>22</v>
      </c>
      <c r="J115" s="72" t="s">
        <v>23</v>
      </c>
      <c r="K115" s="73" t="s">
        <v>123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2:27" s="8" customFormat="1" ht="47.4" thickBot="1" x14ac:dyDescent="0.35">
      <c r="B116" s="9"/>
      <c r="D116" s="169"/>
      <c r="E116" s="132" t="s">
        <v>124</v>
      </c>
      <c r="F116" s="170" t="s">
        <v>125</v>
      </c>
      <c r="G116" s="170" t="s">
        <v>126</v>
      </c>
      <c r="H116" s="170" t="s">
        <v>127</v>
      </c>
      <c r="I116" s="170" t="s">
        <v>128</v>
      </c>
      <c r="J116" s="170" t="s">
        <v>129</v>
      </c>
      <c r="K116" s="171" t="s">
        <v>130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2:27" s="8" customFormat="1" x14ac:dyDescent="0.3">
      <c r="B117" s="9"/>
      <c r="D117" s="172">
        <v>1</v>
      </c>
      <c r="E117" s="173" t="s">
        <v>131</v>
      </c>
      <c r="F117" s="174"/>
      <c r="G117" s="175"/>
      <c r="H117" s="176"/>
      <c r="I117" s="176"/>
      <c r="J117" s="176"/>
      <c r="K117" s="176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2:27" s="8" customFormat="1" ht="16.2" thickBot="1" x14ac:dyDescent="0.35">
      <c r="B118" s="9"/>
      <c r="D118" s="177">
        <v>2</v>
      </c>
      <c r="E118" s="178" t="s">
        <v>132</v>
      </c>
      <c r="F118" s="179"/>
      <c r="G118" s="180"/>
      <c r="H118" s="139"/>
      <c r="I118" s="139"/>
      <c r="J118" s="139"/>
      <c r="K118" s="139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2:27" s="8" customFormat="1" ht="16.8" thickTop="1" thickBot="1" x14ac:dyDescent="0.35">
      <c r="B119" s="9"/>
      <c r="D119" s="181">
        <v>3</v>
      </c>
      <c r="E119" s="182"/>
      <c r="F119" s="183"/>
      <c r="G119" s="184"/>
      <c r="H119" s="185" t="s">
        <v>133</v>
      </c>
      <c r="I119" s="186"/>
      <c r="J119" s="176"/>
      <c r="K119" s="176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2:27" s="8" customFormat="1" x14ac:dyDescent="0.3">
      <c r="E120" s="8" t="s">
        <v>134</v>
      </c>
      <c r="G120" s="187"/>
      <c r="H120" s="80"/>
      <c r="I120" s="71"/>
    </row>
    <row r="121" spans="2:27" s="8" customFormat="1" x14ac:dyDescent="0.3">
      <c r="E121" s="8" t="s">
        <v>135</v>
      </c>
      <c r="G121" s="187"/>
      <c r="H121" s="80"/>
      <c r="I121" s="71"/>
    </row>
    <row r="122" spans="2:27" s="8" customFormat="1" x14ac:dyDescent="0.3">
      <c r="B122" s="9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2:27" s="8" customFormat="1" ht="16.2" thickBot="1" x14ac:dyDescent="0.35">
      <c r="B123" s="9"/>
      <c r="C123" s="188" t="s">
        <v>136</v>
      </c>
      <c r="E123" s="189"/>
      <c r="F123" s="189"/>
      <c r="G123" s="189"/>
      <c r="H123" s="189"/>
      <c r="I123" s="189"/>
      <c r="J123" s="189"/>
      <c r="K123" s="189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2:27" s="8" customFormat="1" x14ac:dyDescent="0.3">
      <c r="B124" s="9"/>
      <c r="D124" s="59"/>
      <c r="E124" s="72" t="s">
        <v>122</v>
      </c>
      <c r="F124" s="72" t="s">
        <v>19</v>
      </c>
      <c r="G124" s="72" t="s">
        <v>20</v>
      </c>
      <c r="H124" s="72" t="s">
        <v>21</v>
      </c>
      <c r="I124" s="72" t="s">
        <v>22</v>
      </c>
      <c r="J124" s="72" t="s">
        <v>23</v>
      </c>
      <c r="K124" s="73" t="s">
        <v>123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2:27" s="8" customFormat="1" ht="46.8" x14ac:dyDescent="0.3">
      <c r="B125" s="9"/>
      <c r="D125" s="169"/>
      <c r="E125" s="132" t="s">
        <v>124</v>
      </c>
      <c r="F125" s="132" t="s">
        <v>125</v>
      </c>
      <c r="G125" s="132" t="s">
        <v>137</v>
      </c>
      <c r="H125" s="132" t="s">
        <v>127</v>
      </c>
      <c r="I125" s="132" t="s">
        <v>128</v>
      </c>
      <c r="J125" s="132" t="s">
        <v>129</v>
      </c>
      <c r="K125" s="133" t="s">
        <v>130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2:27" s="8" customFormat="1" x14ac:dyDescent="0.3">
      <c r="B126" s="9"/>
      <c r="D126" s="190">
        <v>1</v>
      </c>
      <c r="E126" s="191" t="s">
        <v>131</v>
      </c>
      <c r="F126" s="192"/>
      <c r="G126" s="193"/>
      <c r="H126" s="194"/>
      <c r="I126" s="194"/>
      <c r="J126" s="194"/>
      <c r="K126" s="195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2:27" s="8" customFormat="1" ht="16.2" thickBot="1" x14ac:dyDescent="0.35">
      <c r="B127" s="9"/>
      <c r="D127" s="177">
        <v>2</v>
      </c>
      <c r="E127" s="196" t="s">
        <v>132</v>
      </c>
      <c r="F127" s="197"/>
      <c r="G127" s="198"/>
      <c r="H127" s="199"/>
      <c r="I127" s="199"/>
      <c r="J127" s="199"/>
      <c r="K127" s="200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2:27" s="8" customFormat="1" ht="16.8" thickTop="1" thickBot="1" x14ac:dyDescent="0.35">
      <c r="B128" s="9"/>
      <c r="D128" s="181">
        <v>3</v>
      </c>
      <c r="E128" s="201"/>
      <c r="F128" s="184"/>
      <c r="G128" s="184"/>
      <c r="H128" s="184"/>
      <c r="I128" s="202" t="s">
        <v>98</v>
      </c>
      <c r="J128" s="144">
        <f>J126+J127</f>
        <v>0</v>
      </c>
      <c r="K128" s="145">
        <f>K126+K127</f>
        <v>0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s="8" customFormat="1" x14ac:dyDescent="0.3">
      <c r="D129" s="58"/>
      <c r="E129" s="8" t="s">
        <v>138</v>
      </c>
      <c r="F129" s="10"/>
      <c r="G129" s="10"/>
      <c r="H129" s="10"/>
      <c r="I129" s="10"/>
      <c r="J129" s="10"/>
    </row>
    <row r="130" spans="1:27" s="8" customFormat="1" ht="16.2" thickBot="1" x14ac:dyDescent="0.35">
      <c r="B130" s="9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s="8" customFormat="1" ht="16.2" thickBot="1" x14ac:dyDescent="0.35">
      <c r="A131" s="47" t="s">
        <v>139</v>
      </c>
      <c r="B131" s="48"/>
      <c r="C131" s="49"/>
      <c r="D131" s="50"/>
      <c r="E131" s="51" t="s">
        <v>140</v>
      </c>
      <c r="F131" s="203"/>
      <c r="G131" s="204"/>
      <c r="H131" s="52"/>
    </row>
    <row r="132" spans="1:27" s="8" customFormat="1" x14ac:dyDescent="0.3">
      <c r="B132" s="9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s="8" customFormat="1" ht="16.2" thickBot="1" x14ac:dyDescent="0.35">
      <c r="B133" s="9"/>
      <c r="C133" s="16" t="s">
        <v>141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s="8" customFormat="1" ht="16.2" thickBot="1" x14ac:dyDescent="0.35">
      <c r="B134" s="9"/>
      <c r="E134" s="205" t="s">
        <v>142</v>
      </c>
      <c r="F134" s="59" t="s">
        <v>99</v>
      </c>
      <c r="G134" s="73" t="s">
        <v>143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s="8" customFormat="1" x14ac:dyDescent="0.3">
      <c r="B135" s="9"/>
      <c r="E135" s="206" t="s">
        <v>24</v>
      </c>
      <c r="F135" s="207"/>
      <c r="G135" s="208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s="8" customFormat="1" x14ac:dyDescent="0.3">
      <c r="B136" s="9"/>
      <c r="E136" s="209" t="s">
        <v>26</v>
      </c>
      <c r="F136" s="207"/>
      <c r="G136" s="208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s="8" customFormat="1" ht="16.2" thickBot="1" x14ac:dyDescent="0.35">
      <c r="B137" s="9"/>
      <c r="E137" s="210" t="s">
        <v>144</v>
      </c>
      <c r="F137" s="211"/>
      <c r="G137" s="212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s="8" customFormat="1" ht="16.2" thickTop="1" x14ac:dyDescent="0.3">
      <c r="B138" s="9"/>
      <c r="E138" s="213" t="s">
        <v>145</v>
      </c>
      <c r="F138" s="214"/>
      <c r="G138" s="215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s="8" customFormat="1" ht="28.2" customHeight="1" x14ac:dyDescent="0.3">
      <c r="B139" s="9"/>
      <c r="E139" s="216" t="s">
        <v>30</v>
      </c>
      <c r="F139" s="207"/>
      <c r="G139" s="208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s="8" customFormat="1" ht="34.799999999999997" customHeight="1" thickBot="1" x14ac:dyDescent="0.35">
      <c r="B140" s="9"/>
      <c r="E140" s="217" t="s">
        <v>146</v>
      </c>
      <c r="F140" s="211"/>
      <c r="G140" s="212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s="8" customFormat="1" ht="16.2" thickTop="1" x14ac:dyDescent="0.3">
      <c r="B141" s="9"/>
      <c r="E141" s="218" t="s">
        <v>32</v>
      </c>
      <c r="F141" s="219"/>
      <c r="G141" s="220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s="8" customFormat="1" x14ac:dyDescent="0.3">
      <c r="B142" s="9"/>
      <c r="E142" s="216" t="s">
        <v>33</v>
      </c>
      <c r="F142" s="221"/>
      <c r="G142" s="222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s="8" customFormat="1" ht="16.2" thickBot="1" x14ac:dyDescent="0.35">
      <c r="B143" s="9"/>
      <c r="E143" s="217" t="s">
        <v>34</v>
      </c>
      <c r="F143" s="223"/>
      <c r="G143" s="224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s="8" customFormat="1" ht="16.8" thickTop="1" thickBot="1" x14ac:dyDescent="0.35">
      <c r="B144" s="9"/>
      <c r="E144" s="225" t="s">
        <v>35</v>
      </c>
      <c r="F144" s="226"/>
      <c r="G144" s="227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s="8" customFormat="1" ht="16.2" thickBot="1" x14ac:dyDescent="0.35">
      <c r="B145" s="9"/>
      <c r="E145" s="228"/>
      <c r="F145" s="228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s="8" customFormat="1" ht="16.2" thickBot="1" x14ac:dyDescent="0.35">
      <c r="A146" s="47" t="s">
        <v>147</v>
      </c>
      <c r="B146" s="48"/>
      <c r="C146" s="49"/>
      <c r="D146" s="50"/>
      <c r="E146" s="51" t="s">
        <v>14</v>
      </c>
      <c r="F146" s="229"/>
      <c r="G146" s="204"/>
      <c r="H146" s="204"/>
      <c r="I146" s="52"/>
    </row>
    <row r="147" spans="1:27" s="8" customFormat="1" x14ac:dyDescent="0.3">
      <c r="B147" s="9"/>
      <c r="E147" s="228"/>
      <c r="F147" s="228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s="8" customFormat="1" ht="16.2" thickBot="1" x14ac:dyDescent="0.35">
      <c r="B148" s="9"/>
      <c r="C148" s="81" t="s">
        <v>148</v>
      </c>
      <c r="E148" s="13"/>
      <c r="F148" s="13"/>
      <c r="G148" s="168"/>
      <c r="H148" s="168"/>
      <c r="I148" s="168"/>
      <c r="J148" s="168"/>
      <c r="K148" s="168"/>
      <c r="L148" s="168"/>
      <c r="M148" s="168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s="8" customFormat="1" ht="16.2" thickBot="1" x14ac:dyDescent="0.35">
      <c r="B149" s="9"/>
      <c r="E149" s="59" t="s">
        <v>142</v>
      </c>
      <c r="F149" s="61" t="s">
        <v>19</v>
      </c>
      <c r="G149" s="60" t="s">
        <v>20</v>
      </c>
      <c r="H149" s="72" t="s">
        <v>21</v>
      </c>
      <c r="I149" s="72" t="s">
        <v>149</v>
      </c>
      <c r="J149" s="61" t="s">
        <v>23</v>
      </c>
      <c r="K149" s="60" t="s">
        <v>99</v>
      </c>
      <c r="L149" s="73" t="s">
        <v>143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s="8" customFormat="1" ht="16.2" thickBot="1" x14ac:dyDescent="0.35">
      <c r="B150" s="9"/>
      <c r="E150" s="206" t="s">
        <v>24</v>
      </c>
      <c r="F150" s="230">
        <v>19.5</v>
      </c>
      <c r="G150" s="230">
        <v>28.1</v>
      </c>
      <c r="H150" s="230">
        <v>32.5</v>
      </c>
      <c r="I150" s="230">
        <v>27.75</v>
      </c>
      <c r="J150" s="85" t="s">
        <v>29</v>
      </c>
      <c r="K150" s="231">
        <f>F135</f>
        <v>0</v>
      </c>
      <c r="L150" s="232">
        <f t="shared" ref="L150:L159" si="0">G135</f>
        <v>0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s="8" customFormat="1" ht="16.8" thickTop="1" thickBot="1" x14ac:dyDescent="0.35">
      <c r="B151" s="9"/>
      <c r="E151" s="209" t="s">
        <v>26</v>
      </c>
      <c r="F151" s="233">
        <v>2.15</v>
      </c>
      <c r="G151" s="234">
        <v>1.5</v>
      </c>
      <c r="H151" s="235">
        <v>1.76</v>
      </c>
      <c r="I151" s="234">
        <v>1.4</v>
      </c>
      <c r="J151" s="90" t="s">
        <v>29</v>
      </c>
      <c r="K151" s="236">
        <f t="shared" ref="K151:K159" si="1">F136</f>
        <v>0</v>
      </c>
      <c r="L151" s="237">
        <f t="shared" si="0"/>
        <v>0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s="8" customFormat="1" ht="16.8" thickTop="1" thickBot="1" x14ac:dyDescent="0.35">
      <c r="B152" s="9"/>
      <c r="E152" s="238" t="s">
        <v>144</v>
      </c>
      <c r="F152" s="239"/>
      <c r="G152" s="239"/>
      <c r="H152" s="239"/>
      <c r="I152" s="239"/>
      <c r="J152" s="240"/>
      <c r="K152" s="236">
        <f t="shared" si="1"/>
        <v>0</v>
      </c>
      <c r="L152" s="237">
        <f t="shared" si="0"/>
        <v>0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s="8" customFormat="1" ht="16.8" thickTop="1" thickBot="1" x14ac:dyDescent="0.35">
      <c r="B153" s="9"/>
      <c r="E153" s="213" t="s">
        <v>145</v>
      </c>
      <c r="F153" s="241">
        <f>SUM(F150:F151)</f>
        <v>21.65</v>
      </c>
      <c r="G153" s="242">
        <f>SUM(G150:G151)</f>
        <v>29.6</v>
      </c>
      <c r="H153" s="243">
        <f>SUM(H150:H151)</f>
        <v>34.26</v>
      </c>
      <c r="I153" s="242">
        <f>SUM(I150:I151)</f>
        <v>29.15</v>
      </c>
      <c r="J153" s="244" t="s">
        <v>29</v>
      </c>
      <c r="K153" s="236">
        <f t="shared" si="1"/>
        <v>0</v>
      </c>
      <c r="L153" s="237">
        <f t="shared" si="0"/>
        <v>0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s="8" customFormat="1" ht="16.8" thickTop="1" thickBot="1" x14ac:dyDescent="0.35">
      <c r="B154" s="9"/>
      <c r="E154" s="216" t="s">
        <v>30</v>
      </c>
      <c r="F154" s="233">
        <v>3.65</v>
      </c>
      <c r="G154" s="234">
        <v>0.38</v>
      </c>
      <c r="H154" s="235">
        <v>2.1</v>
      </c>
      <c r="I154" s="234">
        <v>0.51</v>
      </c>
      <c r="J154" s="90" t="s">
        <v>29</v>
      </c>
      <c r="K154" s="236">
        <f t="shared" si="1"/>
        <v>0</v>
      </c>
      <c r="L154" s="237">
        <f t="shared" si="0"/>
        <v>0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s="8" customFormat="1" ht="16.8" thickTop="1" thickBot="1" x14ac:dyDescent="0.35">
      <c r="B155" s="9"/>
      <c r="E155" s="245" t="s">
        <v>146</v>
      </c>
      <c r="F155" s="246">
        <v>5.49</v>
      </c>
      <c r="G155" s="247">
        <v>1.1599999999999999</v>
      </c>
      <c r="H155" s="248">
        <v>2.2400000000000002</v>
      </c>
      <c r="I155" s="247">
        <v>1.46</v>
      </c>
      <c r="J155" s="249" t="s">
        <v>29</v>
      </c>
      <c r="K155" s="236">
        <f t="shared" si="1"/>
        <v>0</v>
      </c>
      <c r="L155" s="237">
        <f t="shared" si="0"/>
        <v>0</v>
      </c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s="8" customFormat="1" ht="16.8" thickTop="1" thickBot="1" x14ac:dyDescent="0.35">
      <c r="B156" s="9"/>
      <c r="E156" s="218" t="s">
        <v>32</v>
      </c>
      <c r="F156" s="241">
        <f>SUM(F153:F155)</f>
        <v>30.79</v>
      </c>
      <c r="G156" s="242">
        <f>SUM(G153:G155)</f>
        <v>31.14</v>
      </c>
      <c r="H156" s="243">
        <f>SUM(H153:H155)</f>
        <v>38.6</v>
      </c>
      <c r="I156" s="242">
        <f>SUM(I153:I155)</f>
        <v>31.12</v>
      </c>
      <c r="J156" s="244" t="s">
        <v>29</v>
      </c>
      <c r="K156" s="236">
        <f t="shared" si="1"/>
        <v>0</v>
      </c>
      <c r="L156" s="237">
        <f t="shared" si="0"/>
        <v>0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s="8" customFormat="1" ht="16.8" thickTop="1" thickBot="1" x14ac:dyDescent="0.35">
      <c r="B157" s="9"/>
      <c r="E157" s="216" t="s">
        <v>33</v>
      </c>
      <c r="F157" s="233">
        <v>7.25</v>
      </c>
      <c r="G157" s="234">
        <v>7.47</v>
      </c>
      <c r="H157" s="235">
        <v>11.68</v>
      </c>
      <c r="I157" s="234">
        <v>7.87</v>
      </c>
      <c r="J157" s="90" t="s">
        <v>29</v>
      </c>
      <c r="K157" s="236">
        <f t="shared" si="1"/>
        <v>0</v>
      </c>
      <c r="L157" s="237">
        <f t="shared" si="0"/>
        <v>0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s="8" customFormat="1" ht="16.8" thickTop="1" thickBot="1" x14ac:dyDescent="0.35">
      <c r="B158" s="9"/>
      <c r="E158" s="217" t="s">
        <v>34</v>
      </c>
      <c r="F158" s="250">
        <v>1.1499999999999999</v>
      </c>
      <c r="G158" s="251">
        <v>1.65</v>
      </c>
      <c r="H158" s="252">
        <v>1.05</v>
      </c>
      <c r="I158" s="251">
        <v>0.95</v>
      </c>
      <c r="J158" s="94" t="s">
        <v>29</v>
      </c>
      <c r="K158" s="236">
        <f t="shared" si="1"/>
        <v>0</v>
      </c>
      <c r="L158" s="237">
        <f t="shared" si="0"/>
        <v>0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s="8" customFormat="1" ht="16.8" thickTop="1" thickBot="1" x14ac:dyDescent="0.35">
      <c r="B159" s="9"/>
      <c r="E159" s="225" t="s">
        <v>35</v>
      </c>
      <c r="F159" s="253">
        <f>SUM(F156:F158)</f>
        <v>39.19</v>
      </c>
      <c r="G159" s="253">
        <f>SUM(G156:G158)</f>
        <v>40.26</v>
      </c>
      <c r="H159" s="253">
        <f>SUM(H156:H158)</f>
        <v>51.33</v>
      </c>
      <c r="I159" s="253">
        <f>SUM(I156:I158)</f>
        <v>39.940000000000005</v>
      </c>
      <c r="J159" s="253">
        <v>23.97</v>
      </c>
      <c r="K159" s="254">
        <f t="shared" si="1"/>
        <v>0</v>
      </c>
      <c r="L159" s="255">
        <f t="shared" si="0"/>
        <v>0</v>
      </c>
      <c r="M159" s="13"/>
      <c r="N159" s="13"/>
      <c r="O159" s="13" t="s">
        <v>150</v>
      </c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s="8" customFormat="1" ht="16.2" thickBot="1" x14ac:dyDescent="0.35">
      <c r="B160" s="9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s="8" customFormat="1" ht="16.2" thickBot="1" x14ac:dyDescent="0.35">
      <c r="A161" s="47" t="s">
        <v>151</v>
      </c>
      <c r="B161" s="48"/>
      <c r="C161" s="49"/>
      <c r="D161" s="50"/>
      <c r="E161" s="51" t="s">
        <v>16</v>
      </c>
      <c r="F161" s="256"/>
    </row>
    <row r="162" spans="1:27" s="8" customFormat="1" x14ac:dyDescent="0.3">
      <c r="B162" s="9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s="8" customFormat="1" x14ac:dyDescent="0.3">
      <c r="B163" s="9" t="s">
        <v>152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s="8" customFormat="1" x14ac:dyDescent="0.3">
      <c r="B164" s="9"/>
      <c r="C164" s="81" t="s">
        <v>153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s="8" customFormat="1" x14ac:dyDescent="0.3">
      <c r="B165" s="9"/>
      <c r="E165" s="13"/>
      <c r="F165" s="13" t="s">
        <v>154</v>
      </c>
      <c r="G165" s="13" t="s">
        <v>155</v>
      </c>
      <c r="H165" s="13" t="s">
        <v>156</v>
      </c>
      <c r="I165" s="13" t="s">
        <v>157</v>
      </c>
      <c r="J165" s="13" t="s">
        <v>158</v>
      </c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s="8" customFormat="1" x14ac:dyDescent="0.3">
      <c r="B166" s="9"/>
      <c r="E166" s="13">
        <v>1</v>
      </c>
      <c r="F166" s="257" t="s">
        <v>159</v>
      </c>
      <c r="G166" s="257" t="s">
        <v>159</v>
      </c>
      <c r="H166" s="257" t="s">
        <v>159</v>
      </c>
      <c r="I166" s="257" t="s">
        <v>159</v>
      </c>
      <c r="J166" s="257" t="s">
        <v>159</v>
      </c>
      <c r="K166" s="13"/>
      <c r="L166" s="258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s="8" customFormat="1" x14ac:dyDescent="0.3">
      <c r="B167" s="9"/>
      <c r="E167" s="13">
        <v>2</v>
      </c>
      <c r="F167" s="257"/>
      <c r="G167" s="257"/>
      <c r="H167" s="257"/>
      <c r="I167" s="257"/>
      <c r="J167" s="257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s="8" customFormat="1" x14ac:dyDescent="0.3">
      <c r="B168" s="9"/>
      <c r="E168" s="13">
        <v>3</v>
      </c>
      <c r="F168" s="257"/>
      <c r="G168" s="257"/>
      <c r="H168" s="257"/>
      <c r="I168" s="257"/>
      <c r="J168" s="257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s="8" customFormat="1" x14ac:dyDescent="0.3">
      <c r="B169" s="9"/>
      <c r="E169" s="13">
        <v>4</v>
      </c>
      <c r="F169" s="257"/>
      <c r="G169" s="257"/>
      <c r="H169" s="257"/>
      <c r="I169" s="257"/>
      <c r="J169" s="257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s="8" customFormat="1" x14ac:dyDescent="0.3">
      <c r="B170" s="9"/>
      <c r="E170" s="13">
        <v>5</v>
      </c>
      <c r="F170" s="257"/>
      <c r="G170" s="257"/>
      <c r="H170" s="257"/>
      <c r="I170" s="257"/>
      <c r="J170" s="257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s="8" customFormat="1" x14ac:dyDescent="0.3">
      <c r="B171" s="9"/>
      <c r="E171" s="13">
        <v>6</v>
      </c>
      <c r="F171" s="257"/>
      <c r="G171" s="257"/>
      <c r="H171" s="257"/>
      <c r="I171" s="257"/>
      <c r="J171" s="257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s="8" customFormat="1" x14ac:dyDescent="0.3">
      <c r="B172" s="9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s="8" customFormat="1" x14ac:dyDescent="0.3">
      <c r="B173" s="9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s="8" customFormat="1" x14ac:dyDescent="0.3">
      <c r="B174" s="9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s="8" customFormat="1" x14ac:dyDescent="0.3">
      <c r="B175" s="9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s="8" customFormat="1" x14ac:dyDescent="0.3">
      <c r="B176" s="9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2:27" s="8" customFormat="1" x14ac:dyDescent="0.3">
      <c r="B177" s="9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2:27" s="8" customFormat="1" x14ac:dyDescent="0.3">
      <c r="B178" s="9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2:27" s="8" customFormat="1" x14ac:dyDescent="0.3">
      <c r="B179" s="9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2:27" s="8" customFormat="1" x14ac:dyDescent="0.3">
      <c r="B180" s="9"/>
      <c r="C180" s="16" t="s">
        <v>160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2:27" s="8" customFormat="1" x14ac:dyDescent="0.3"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2:27" s="8" customFormat="1" x14ac:dyDescent="0.3"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2:27" s="8" customFormat="1" x14ac:dyDescent="0.3"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2:27" s="8" customFormat="1" x14ac:dyDescent="0.3"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2:27" s="8" customFormat="1" x14ac:dyDescent="0.3"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2:27" s="8" customFormat="1" x14ac:dyDescent="0.3"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2:27" s="8" customFormat="1" x14ac:dyDescent="0.3"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2:27" s="8" customFormat="1" x14ac:dyDescent="0.3">
      <c r="C188" s="16" t="s">
        <v>161</v>
      </c>
      <c r="E188" s="13"/>
      <c r="F188" s="13"/>
      <c r="G188" s="13"/>
      <c r="H188" s="259"/>
      <c r="I188" s="13"/>
      <c r="J188" s="13"/>
      <c r="K188" s="13"/>
      <c r="L188" s="13"/>
      <c r="M188" s="260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2:27" s="8" customFormat="1" x14ac:dyDescent="0.3">
      <c r="C189" s="16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2:27" s="8" customFormat="1" x14ac:dyDescent="0.3">
      <c r="C190" s="16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2:27" s="8" customFormat="1" x14ac:dyDescent="0.3">
      <c r="C191" s="16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2:27" s="8" customFormat="1" x14ac:dyDescent="0.3">
      <c r="C192" s="16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3:27" s="8" customFormat="1" x14ac:dyDescent="0.3">
      <c r="C193" s="16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3:27" s="8" customFormat="1" x14ac:dyDescent="0.3">
      <c r="C194" s="16"/>
      <c r="E194" s="13"/>
      <c r="F194" s="13"/>
      <c r="G194" s="13"/>
      <c r="H194" s="13"/>
      <c r="I194" s="13"/>
      <c r="J194" s="13"/>
      <c r="K194" s="13"/>
      <c r="L194" s="13"/>
      <c r="M194" s="258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3:27" s="8" customFormat="1" x14ac:dyDescent="0.3">
      <c r="C195" s="261" t="s">
        <v>162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3:27" s="8" customFormat="1" x14ac:dyDescent="0.3">
      <c r="C196" s="261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3:27" s="8" customFormat="1" x14ac:dyDescent="0.3">
      <c r="C197" s="261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3:27" s="8" customFormat="1" x14ac:dyDescent="0.3">
      <c r="C198" s="261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3:27" s="8" customFormat="1" x14ac:dyDescent="0.3">
      <c r="C199" s="261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3:27" s="8" customFormat="1" x14ac:dyDescent="0.3">
      <c r="C200" s="261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3:27" s="8" customFormat="1" x14ac:dyDescent="0.3">
      <c r="C201" s="261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3:27" s="8" customFormat="1" x14ac:dyDescent="0.3">
      <c r="C202" s="261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3:27" s="8" customFormat="1" x14ac:dyDescent="0.3">
      <c r="C203" s="261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3:27" s="8" customFormat="1" x14ac:dyDescent="0.3">
      <c r="C204" s="10"/>
      <c r="D204" s="10"/>
      <c r="E204" s="12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3:27" s="8" customFormat="1" x14ac:dyDescent="0.3">
      <c r="C205" s="10"/>
      <c r="D205" s="10"/>
      <c r="E205" s="12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</sheetData>
  <mergeCells count="8">
    <mergeCell ref="J126:J127"/>
    <mergeCell ref="K126:K127"/>
    <mergeCell ref="E119:F119"/>
    <mergeCell ref="H119:I119"/>
    <mergeCell ref="F126:F127"/>
    <mergeCell ref="G126:G127"/>
    <mergeCell ref="H126:H127"/>
    <mergeCell ref="I126:I127"/>
  </mergeCells>
  <dataValidations count="1">
    <dataValidation allowBlank="1" showErrorMessage="1" sqref="A61:M62 A98:M98" xr:uid="{071C11BA-0F26-42F8-A179-0C063E5F0CEF}"/>
  </dataValidations>
  <pageMargins left="0.75" right="0.75" top="1" bottom="1" header="0.5" footer="0.5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3a. The Cable Connection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Conroy Fernandes</dc:creator>
  <cp:lastModifiedBy>Conroy Fernandes</cp:lastModifiedBy>
  <dcterms:created xsi:type="dcterms:W3CDTF">2023-04-07T15:38:27Z</dcterms:created>
  <dcterms:modified xsi:type="dcterms:W3CDTF">2023-04-07T15:38:58Z</dcterms:modified>
</cp:coreProperties>
</file>